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inga Lhamo\Desktop\ADS &amp; DAG 2022\ADS 2023\DAG 2023\"/>
    </mc:Choice>
  </mc:AlternateContent>
  <bookViews>
    <workbookView xWindow="0" yWindow="0" windowWidth="19200" windowHeight="7310" tabRatio="418"/>
  </bookViews>
  <sheets>
    <sheet name="DAG" sheetId="52" r:id="rId1"/>
  </sheets>
  <externalReferences>
    <externalReference r:id="rId2"/>
    <externalReference r:id="rId3"/>
  </externalReferenc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50" i="52" l="1"/>
  <c r="P49" i="52"/>
  <c r="P48" i="52"/>
  <c r="P47" i="52"/>
  <c r="P46" i="52"/>
  <c r="P45" i="52"/>
  <c r="P43" i="52"/>
  <c r="Q136" i="52"/>
  <c r="P136" i="52"/>
  <c r="R136" i="52"/>
  <c r="I8" i="52"/>
  <c r="H8" i="52"/>
  <c r="G8" i="52"/>
  <c r="B6" i="52"/>
  <c r="J8" i="52" l="1"/>
  <c r="J9" i="52" s="1"/>
</calcChain>
</file>

<file path=xl/sharedStrings.xml><?xml version="1.0" encoding="utf-8"?>
<sst xmlns="http://schemas.openxmlformats.org/spreadsheetml/2006/main" count="241" uniqueCount="163">
  <si>
    <t xml:space="preserve">  Hospitals</t>
  </si>
  <si>
    <t xml:space="preserve">  Indigenous Units</t>
  </si>
  <si>
    <t xml:space="preserve">  Basic Health Units (BHUs)</t>
  </si>
  <si>
    <t xml:space="preserve">  Outreach Clinics</t>
  </si>
  <si>
    <t>Sanitation</t>
  </si>
  <si>
    <t xml:space="preserve">  Agriculture Extension Centres</t>
  </si>
  <si>
    <t xml:space="preserve">  Agriculture Seed Production Farms</t>
  </si>
  <si>
    <t xml:space="preserve">  Veterinary Hospitals</t>
  </si>
  <si>
    <t xml:space="preserve">  Livestock Extension Centres</t>
  </si>
  <si>
    <t xml:space="preserve">  Territorial Division HQs</t>
  </si>
  <si>
    <t xml:space="preserve">  Beat Offices</t>
  </si>
  <si>
    <t xml:space="preserve">  Rural population access to improved sanitation (%)</t>
  </si>
  <si>
    <t xml:space="preserve"> </t>
  </si>
  <si>
    <t>RSTA</t>
  </si>
  <si>
    <t>July</t>
  </si>
  <si>
    <t>Export (%)</t>
  </si>
  <si>
    <t>Population density (per sq. km)</t>
  </si>
  <si>
    <t>Range Offices</t>
  </si>
  <si>
    <t>Area (sq. km)</t>
  </si>
  <si>
    <t>Dungkhags</t>
  </si>
  <si>
    <t>Gewogs</t>
  </si>
  <si>
    <t>Chiwogs</t>
  </si>
  <si>
    <t>Villages</t>
  </si>
  <si>
    <t xml:space="preserve">Male </t>
  </si>
  <si>
    <t>Female</t>
  </si>
  <si>
    <t>BHU I</t>
  </si>
  <si>
    <t>BHU II</t>
  </si>
  <si>
    <t>Infrastructure (Nos.)</t>
  </si>
  <si>
    <t>Doctors</t>
  </si>
  <si>
    <t>Nurses</t>
  </si>
  <si>
    <t>Technicians</t>
  </si>
  <si>
    <t xml:space="preserve">  Higher Secondary Schools </t>
  </si>
  <si>
    <t xml:space="preserve">  Middle Secondary Schools</t>
  </si>
  <si>
    <t xml:space="preserve">  Lower Secondary Schools </t>
  </si>
  <si>
    <t xml:space="preserve">  Primary Schools </t>
  </si>
  <si>
    <t>NFE Instructors</t>
  </si>
  <si>
    <t>Male</t>
  </si>
  <si>
    <t xml:space="preserve">Functional </t>
  </si>
  <si>
    <t xml:space="preserve">Non- functional </t>
  </si>
  <si>
    <t>Irrigation channels  (kms)</t>
  </si>
  <si>
    <t>Power tillers (Nos.)</t>
  </si>
  <si>
    <t xml:space="preserve">  Regional Veterinary Laboratories (RLDC)</t>
  </si>
  <si>
    <t>Milk processing unit</t>
  </si>
  <si>
    <t>Early Child Care and Development Centres</t>
  </si>
  <si>
    <t xml:space="preserve">  Tertiary Institute under RUB</t>
  </si>
  <si>
    <t>Extended Class Room</t>
  </si>
  <si>
    <t>Health Personnel (Nos.)</t>
  </si>
  <si>
    <t>Health Indicators</t>
  </si>
  <si>
    <t xml:space="preserve">  School enrolment (Nos.)</t>
  </si>
  <si>
    <t>Non Formal Education Centres (NFE)</t>
  </si>
  <si>
    <t xml:space="preserve">  Teachers (Nos.)</t>
  </si>
  <si>
    <t>NFE learners (Nos.)</t>
  </si>
  <si>
    <t>Community Forest (acreas)</t>
  </si>
  <si>
    <t xml:space="preserve">  Forest Cover  (%)</t>
  </si>
  <si>
    <t>Dzongkhag Roads</t>
  </si>
  <si>
    <t>Thromde Roads</t>
  </si>
  <si>
    <t>Tourists visited</t>
  </si>
  <si>
    <t xml:space="preserve">     Current</t>
  </si>
  <si>
    <t xml:space="preserve">     Capital</t>
  </si>
  <si>
    <t>1. GENERAL</t>
  </si>
  <si>
    <t>2. POPULATION</t>
  </si>
  <si>
    <t xml:space="preserve">  RNR extension Centres (Nos.)</t>
  </si>
  <si>
    <t>Renewal Natural Resources (RNR)</t>
  </si>
  <si>
    <t xml:space="preserve">    Male</t>
  </si>
  <si>
    <t xml:space="preserve">    Female</t>
  </si>
  <si>
    <t xml:space="preserve">  Motorable Bridges (Nos.)</t>
  </si>
  <si>
    <t xml:space="preserve">  Non-Motorable Bridges (Nos.)</t>
  </si>
  <si>
    <t xml:space="preserve">Dzongkhag at A Glance
</t>
  </si>
  <si>
    <t xml:space="preserve">Livestock (Nos.) </t>
  </si>
  <si>
    <t>3. POVERTY RATE (TERMINAL)</t>
  </si>
  <si>
    <t>4. HEALTH</t>
  </si>
  <si>
    <t>5. EDUCATION</t>
  </si>
  <si>
    <t>6. AGRICULTURE</t>
  </si>
  <si>
    <t>7. EMPLOYMENT</t>
  </si>
  <si>
    <t>8. TRANSPORT &amp; COMMUNICATION</t>
  </si>
  <si>
    <t>10. TOURISM (Nos.)</t>
  </si>
  <si>
    <t>12. RELIGION &amp; CULTURE (Nos.)</t>
  </si>
  <si>
    <t>INDICATORS</t>
  </si>
  <si>
    <t>YEAR</t>
  </si>
  <si>
    <t>Geographical Characteristics</t>
  </si>
  <si>
    <t>Administrative Tiers (Nos.)</t>
  </si>
  <si>
    <t>Altitude (masl.)</t>
  </si>
  <si>
    <t>Total</t>
  </si>
  <si>
    <t>Consumption Poverty Rate  (%)</t>
  </si>
  <si>
    <t>With Sheds</t>
  </si>
  <si>
    <t>Without Sheds</t>
  </si>
  <si>
    <t>Dungtshos (Indegenious Doctor)</t>
  </si>
  <si>
    <t xml:space="preserve">Ambulance </t>
  </si>
  <si>
    <t xml:space="preserve">  Rural water supply coverage (%) </t>
  </si>
  <si>
    <t xml:space="preserve">  Rural population access to safe drinking water supplies (%)</t>
  </si>
  <si>
    <t xml:space="preserve">  Central Schools</t>
  </si>
  <si>
    <t>Pupil-teacher Ratio</t>
  </si>
  <si>
    <t>Educational Indicators (Includes private schools)</t>
  </si>
  <si>
    <t>Dry land (acres)</t>
  </si>
  <si>
    <t>Wet land (acres)</t>
  </si>
  <si>
    <t>Orchard (acres)</t>
  </si>
  <si>
    <t>Electric fencing (Nos.)</t>
  </si>
  <si>
    <t>Electric fencing (kms.)</t>
  </si>
  <si>
    <t>Land Registration by Type</t>
  </si>
  <si>
    <t xml:space="preserve">  Fishery Farms</t>
  </si>
  <si>
    <t>Poultry farms</t>
  </si>
  <si>
    <t>Piggery farms</t>
  </si>
  <si>
    <t>Farm sales shops (Nos.)</t>
  </si>
  <si>
    <t>Nursery (Nos.)</t>
  </si>
  <si>
    <t>Forestry</t>
  </si>
  <si>
    <t>Buses Operating (Nos.)</t>
  </si>
  <si>
    <t xml:space="preserve">Cable TV operators </t>
  </si>
  <si>
    <t>9. TRADE &amp; INDUSTRIES (Nos.)</t>
  </si>
  <si>
    <t>Industries</t>
  </si>
  <si>
    <t>Constructions</t>
  </si>
  <si>
    <t>Trade, Hotels and restaurents</t>
  </si>
  <si>
    <t>11. ELECTRICITY</t>
  </si>
  <si>
    <t>Households Electrified (%)</t>
  </si>
  <si>
    <t>Units Consumed (MU)</t>
  </si>
  <si>
    <t>Religious Institutions</t>
  </si>
  <si>
    <t xml:space="preserve"> Budget Outlay</t>
  </si>
  <si>
    <t xml:space="preserve"> Expenditure</t>
  </si>
  <si>
    <t>13. PUBLIC FINANCE-Financial Year (Mill. Nu.)</t>
  </si>
  <si>
    <t>Gungtong</t>
  </si>
  <si>
    <t>Sowai Menpa (Indegenious Medical Technicians)</t>
  </si>
  <si>
    <t>Number of educational institutes (Includes pvt. Nos)</t>
  </si>
  <si>
    <t>2020-21</t>
  </si>
  <si>
    <t>2021-22</t>
  </si>
  <si>
    <t>Roads (length in km)</t>
  </si>
  <si>
    <t xml:space="preserve">National Highways </t>
  </si>
  <si>
    <t>Primary National Highway</t>
  </si>
  <si>
    <t>Secondary National Highway</t>
  </si>
  <si>
    <t>Farm Road</t>
  </si>
  <si>
    <t>Access roads</t>
  </si>
  <si>
    <t xml:space="preserve">B.Mobile users </t>
  </si>
  <si>
    <t xml:space="preserve">House hold with internet access </t>
  </si>
  <si>
    <t xml:space="preserve">House hold with fixed telephone connection </t>
  </si>
  <si>
    <t>Economically Active population (%)</t>
  </si>
  <si>
    <t>Labour Force Participation Rate (%)</t>
  </si>
  <si>
    <t>Economically inactive population (%)</t>
  </si>
  <si>
    <t>Proportion of Employed person (Employment) (%)</t>
  </si>
  <si>
    <t>Unemployment Rate (%)</t>
  </si>
  <si>
    <t>Unemployment to population ratio (%)</t>
  </si>
  <si>
    <t>Youth (15-24) unemployment Rate (%)</t>
  </si>
  <si>
    <t xml:space="preserve">Religious Monuments/lhakhangs </t>
  </si>
  <si>
    <t xml:space="preserve">Chortens </t>
  </si>
  <si>
    <t xml:space="preserve">   Dairy farm</t>
  </si>
  <si>
    <t>Persons per doctor</t>
  </si>
  <si>
    <t>Number of hospital beds available</t>
  </si>
  <si>
    <t>Nurses per (1,000) persons</t>
  </si>
  <si>
    <t>Ratio of beds per nurse</t>
  </si>
  <si>
    <t>Ratio of nurses per doctor</t>
  </si>
  <si>
    <t>Persons per hospital bed</t>
  </si>
  <si>
    <t>Doctors per (1,000) persons</t>
  </si>
  <si>
    <t>Hospital bed per (1,000) persons</t>
  </si>
  <si>
    <t>NA</t>
  </si>
  <si>
    <t>Multi-dimensional Poverty Rate  (%) 2017</t>
  </si>
  <si>
    <t>As per PAR 2022</t>
  </si>
  <si>
    <t>2022-23</t>
  </si>
  <si>
    <t>250-1900</t>
  </si>
  <si>
    <t>…</t>
  </si>
  <si>
    <t>...</t>
  </si>
  <si>
    <t>N.A</t>
  </si>
  <si>
    <t>Samdrup Jongkhar Dzongkhag, 2023</t>
  </si>
  <si>
    <t>Rural Household</t>
  </si>
  <si>
    <t>Total Household Size</t>
  </si>
  <si>
    <t>Urban Household</t>
  </si>
  <si>
    <r>
      <t xml:space="preserve">  Other Institutes</t>
    </r>
    <r>
      <rPr>
        <i/>
        <sz val="11"/>
        <rFont val="Bookman Old Style"/>
        <family val="1"/>
      </rPr>
      <t>(Includes special institutes, vocational institutes &amp; sankrit patshala)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</si>
</sst>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(* #,##0.00_);_(* \(#,##0.00\);_(* &quot;-&quot;??_);_(@_)"/>
    <numFmt numFmtId="165" formatCode="0.0"/>
    <numFmt numFmtId="166" formatCode="0.000"/>
    <numFmt numFmtId="167" formatCode="#,##0.00;[Red]#,##0.00"/>
    <numFmt numFmtId="168" formatCode="_(* #,##0_);_(* \(#,##0\);_(* &quot;-&quot;??_);_(@_)"/>
  </numFmts>
  <fonts count="21" x14ac:knownFonts="1">
    <font>
      <sz val="10"/>
      <name val="Arial"/>
    </font>
    <font>
      <sz val="10"/>
      <name val="Arial"/>
      <family val="2"/>
    </font>
    <font>
      <sz val="11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Bookman Old Style"/>
      <family val="1"/>
    </font>
    <font>
      <sz val="11"/>
      <name val="Bookman Old Style"/>
      <family val="1"/>
    </font>
    <font>
      <b/>
      <sz val="10"/>
      <name val="Bookman Old Style"/>
      <family val="1"/>
    </font>
    <font>
      <sz val="12"/>
      <color theme="1"/>
      <name val="Bookman Old Style"/>
      <family val="1"/>
    </font>
    <font>
      <i/>
      <sz val="10"/>
      <name val="Bookman Old Style"/>
      <family val="1"/>
    </font>
    <font>
      <b/>
      <sz val="16"/>
      <name val="Bookman Old Style"/>
      <family val="1"/>
    </font>
    <font>
      <sz val="16"/>
      <name val="Bookman Old Style"/>
      <family val="1"/>
    </font>
    <font>
      <b/>
      <sz val="11"/>
      <name val="Bookman Old Style"/>
      <family val="1"/>
    </font>
    <font>
      <b/>
      <u/>
      <sz val="11"/>
      <name val="Bookman Old Style"/>
      <family val="1"/>
    </font>
    <font>
      <b/>
      <i/>
      <sz val="11"/>
      <name val="Bookman Old Style"/>
      <family val="1"/>
    </font>
    <font>
      <sz val="11"/>
      <color rgb="FF000000"/>
      <name val="Bookman Old Style"/>
      <family val="1"/>
    </font>
    <font>
      <b/>
      <i/>
      <u/>
      <sz val="11"/>
      <name val="Bookman Old Style"/>
      <family val="1"/>
    </font>
    <font>
      <sz val="11"/>
      <color theme="1"/>
      <name val="Bookman Old Style"/>
      <family val="1"/>
    </font>
    <font>
      <sz val="11"/>
      <color indexed="8"/>
      <name val="Bookman Old Style"/>
      <family val="1"/>
    </font>
    <font>
      <sz val="11"/>
      <color rgb="FF221F1F"/>
      <name val="Bookman Old Style"/>
      <family val="1"/>
    </font>
    <font>
      <i/>
      <sz val="11"/>
      <name val="Bookman Old Style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3">
    <xf numFmtId="0" fontId="0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3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4" fontId="4" fillId="0" borderId="0" applyFont="0" applyFill="0" applyBorder="0" applyAlignment="0" applyProtection="0"/>
  </cellStyleXfs>
  <cellXfs count="90">
    <xf numFmtId="0" fontId="0" fillId="0" borderId="0" xfId="0"/>
    <xf numFmtId="0" fontId="1" fillId="0" borderId="0" xfId="0" applyFont="1" applyAlignment="1">
      <alignment vertical="center" wrapText="1"/>
    </xf>
    <xf numFmtId="0" fontId="1" fillId="0" borderId="0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5" fillId="0" borderId="0" xfId="0" applyFont="1" applyAlignment="1">
      <alignment vertical="center" wrapText="1"/>
    </xf>
    <xf numFmtId="0" fontId="5" fillId="0" borderId="0" xfId="0" applyFont="1" applyBorder="1" applyAlignment="1">
      <alignment vertical="center" wrapText="1"/>
    </xf>
    <xf numFmtId="0" fontId="6" fillId="0" borderId="0" xfId="0" applyFont="1" applyBorder="1" applyAlignment="1">
      <alignment vertical="center" wrapText="1"/>
    </xf>
    <xf numFmtId="0" fontId="6" fillId="0" borderId="0" xfId="0" applyFont="1" applyFill="1" applyBorder="1" applyAlignment="1">
      <alignment vertical="center" wrapText="1"/>
    </xf>
    <xf numFmtId="0" fontId="7" fillId="0" borderId="0" xfId="0" applyFont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5" fillId="0" borderId="2" xfId="0" applyFont="1" applyBorder="1" applyAlignment="1">
      <alignment vertical="center" wrapText="1"/>
    </xf>
    <xf numFmtId="0" fontId="5" fillId="2" borderId="0" xfId="0" applyFont="1" applyFill="1" applyAlignment="1">
      <alignment vertical="center" wrapText="1"/>
    </xf>
    <xf numFmtId="0" fontId="9" fillId="0" borderId="0" xfId="0" applyFont="1" applyAlignment="1">
      <alignment vertical="center" wrapText="1"/>
    </xf>
    <xf numFmtId="0" fontId="8" fillId="0" borderId="0" xfId="0" applyFont="1" applyBorder="1" applyAlignment="1">
      <alignment vertical="center"/>
    </xf>
    <xf numFmtId="0" fontId="6" fillId="0" borderId="0" xfId="0" applyFont="1" applyAlignment="1">
      <alignment vertical="center" wrapText="1"/>
    </xf>
    <xf numFmtId="0" fontId="6" fillId="0" borderId="0" xfId="9" applyFont="1" applyFill="1" applyBorder="1" applyAlignment="1">
      <alignment vertical="center" wrapText="1"/>
    </xf>
    <xf numFmtId="0" fontId="11" fillId="0" borderId="0" xfId="0" applyFont="1" applyAlignment="1">
      <alignment vertical="center" wrapText="1"/>
    </xf>
    <xf numFmtId="0" fontId="12" fillId="2" borderId="3" xfId="9" applyFont="1" applyFill="1" applyBorder="1" applyAlignment="1">
      <alignment horizontal="center" vertical="center" wrapText="1"/>
    </xf>
    <xf numFmtId="0" fontId="6" fillId="2" borderId="3" xfId="9" applyFont="1" applyFill="1" applyBorder="1" applyAlignment="1">
      <alignment horizontal="right" vertical="center" wrapText="1"/>
    </xf>
    <xf numFmtId="0" fontId="13" fillId="0" borderId="3" xfId="9" applyFont="1" applyFill="1" applyBorder="1" applyAlignment="1">
      <alignment vertical="center" wrapText="1"/>
    </xf>
    <xf numFmtId="165" fontId="6" fillId="0" borderId="3" xfId="0" applyNumberFormat="1" applyFont="1" applyBorder="1" applyAlignment="1">
      <alignment vertical="center" wrapText="1"/>
    </xf>
    <xf numFmtId="0" fontId="6" fillId="0" borderId="3" xfId="0" applyFont="1" applyBorder="1" applyAlignment="1">
      <alignment vertical="center" wrapText="1"/>
    </xf>
    <xf numFmtId="0" fontId="6" fillId="0" borderId="3" xfId="0" applyFont="1" applyFill="1" applyBorder="1" applyAlignment="1">
      <alignment vertical="center" wrapText="1"/>
    </xf>
    <xf numFmtId="0" fontId="14" fillId="0" borderId="3" xfId="9" applyFont="1" applyFill="1" applyBorder="1" applyAlignment="1">
      <alignment horizontal="left" vertical="center" wrapText="1" indent="1"/>
    </xf>
    <xf numFmtId="0" fontId="6" fillId="2" borderId="3" xfId="9" applyFont="1" applyFill="1" applyBorder="1" applyAlignment="1">
      <alignment horizontal="left" vertical="center" wrapText="1" indent="1"/>
    </xf>
    <xf numFmtId="0" fontId="14" fillId="2" borderId="3" xfId="9" applyFont="1" applyFill="1" applyBorder="1" applyAlignment="1">
      <alignment horizontal="left" vertical="center" wrapText="1" indent="1"/>
    </xf>
    <xf numFmtId="0" fontId="6" fillId="2" borderId="3" xfId="9" applyFont="1" applyFill="1" applyBorder="1" applyAlignment="1">
      <alignment horizontal="left" vertical="center" wrapText="1" indent="2"/>
    </xf>
    <xf numFmtId="0" fontId="6" fillId="0" borderId="3" xfId="9" applyFont="1" applyFill="1" applyBorder="1" applyAlignment="1">
      <alignment horizontal="left" vertical="center" wrapText="1" indent="2"/>
    </xf>
    <xf numFmtId="0" fontId="13" fillId="2" borderId="3" xfId="9" applyFont="1" applyFill="1" applyBorder="1" applyAlignment="1">
      <alignment horizontal="left" vertical="center" wrapText="1"/>
    </xf>
    <xf numFmtId="0" fontId="12" fillId="0" borderId="3" xfId="0" applyFont="1" applyBorder="1" applyAlignment="1">
      <alignment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6" fillId="0" borderId="3" xfId="9" applyFont="1" applyFill="1" applyBorder="1" applyAlignment="1">
      <alignment horizontal="left" vertical="center" wrapText="1" indent="1"/>
    </xf>
    <xf numFmtId="0" fontId="15" fillId="0" borderId="3" xfId="0" applyFont="1" applyFill="1" applyBorder="1" applyAlignment="1">
      <alignment horizontal="right" vertical="center" wrapText="1"/>
    </xf>
    <xf numFmtId="0" fontId="14" fillId="0" borderId="3" xfId="9" applyFont="1" applyFill="1" applyBorder="1" applyAlignment="1">
      <alignment horizontal="left" vertical="center" wrapText="1"/>
    </xf>
    <xf numFmtId="0" fontId="13" fillId="0" borderId="3" xfId="9" applyFont="1" applyFill="1" applyBorder="1" applyAlignment="1">
      <alignment horizontal="left" vertical="center" wrapText="1"/>
    </xf>
    <xf numFmtId="0" fontId="14" fillId="0" borderId="3" xfId="9" applyFont="1" applyFill="1" applyBorder="1" applyAlignment="1">
      <alignment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6" fillId="0" borderId="3" xfId="9" applyFont="1" applyFill="1" applyBorder="1" applyAlignment="1">
      <alignment vertical="center" wrapText="1"/>
    </xf>
    <xf numFmtId="0" fontId="6" fillId="0" borderId="3" xfId="0" applyFont="1" applyFill="1" applyBorder="1" applyAlignment="1">
      <alignment horizontal="right" vertical="center" wrapText="1"/>
    </xf>
    <xf numFmtId="0" fontId="15" fillId="0" borderId="3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right" vertical="center" wrapText="1"/>
    </xf>
    <xf numFmtId="0" fontId="16" fillId="0" borderId="3" xfId="9" applyFont="1" applyFill="1" applyBorder="1" applyAlignment="1">
      <alignment horizontal="left" vertical="center" wrapText="1"/>
    </xf>
    <xf numFmtId="0" fontId="17" fillId="0" borderId="3" xfId="0" applyFont="1" applyFill="1" applyBorder="1" applyAlignment="1">
      <alignment horizontal="left" wrapText="1" indent="1"/>
    </xf>
    <xf numFmtId="2" fontId="18" fillId="0" borderId="3" xfId="12" applyNumberFormat="1" applyFont="1" applyFill="1" applyBorder="1" applyAlignment="1">
      <alignment horizontal="center" vertical="center"/>
    </xf>
    <xf numFmtId="2" fontId="17" fillId="0" borderId="3" xfId="0" applyNumberFormat="1" applyFont="1" applyBorder="1" applyAlignment="1">
      <alignment horizontal="center" vertical="center"/>
    </xf>
    <xf numFmtId="0" fontId="17" fillId="0" borderId="3" xfId="0" applyFont="1" applyBorder="1" applyAlignment="1">
      <alignment horizontal="center" wrapText="1"/>
    </xf>
    <xf numFmtId="0" fontId="6" fillId="2" borderId="3" xfId="0" applyFont="1" applyFill="1" applyBorder="1" applyAlignment="1">
      <alignment vertical="center" wrapText="1"/>
    </xf>
    <xf numFmtId="10" fontId="6" fillId="0" borderId="3" xfId="10" applyNumberFormat="1" applyFont="1" applyFill="1" applyBorder="1" applyAlignment="1">
      <alignment vertical="center" wrapText="1"/>
    </xf>
    <xf numFmtId="0" fontId="6" fillId="0" borderId="3" xfId="9" applyFont="1" applyFill="1" applyBorder="1" applyAlignment="1">
      <alignment horizontal="left" vertical="center" wrapText="1"/>
    </xf>
    <xf numFmtId="0" fontId="19" fillId="0" borderId="3" xfId="0" applyFont="1" applyFill="1" applyBorder="1" applyAlignment="1">
      <alignment horizontal="right" vertical="center" wrapText="1"/>
    </xf>
    <xf numFmtId="0" fontId="20" fillId="0" borderId="3" xfId="0" applyFont="1" applyFill="1" applyBorder="1" applyAlignment="1">
      <alignment vertical="center" wrapText="1"/>
    </xf>
    <xf numFmtId="0" fontId="15" fillId="0" borderId="3" xfId="0" applyFont="1" applyFill="1" applyBorder="1" applyAlignment="1">
      <alignment vertical="center" wrapText="1"/>
    </xf>
    <xf numFmtId="165" fontId="6" fillId="0" borderId="3" xfId="12" applyNumberFormat="1" applyFont="1" applyFill="1" applyBorder="1" applyAlignment="1" applyProtection="1">
      <alignment vertical="center"/>
    </xf>
    <xf numFmtId="0" fontId="6" fillId="0" borderId="3" xfId="0" applyFont="1" applyBorder="1" applyAlignment="1">
      <alignment horizontal="left" indent="1"/>
    </xf>
    <xf numFmtId="12" fontId="6" fillId="2" borderId="3" xfId="10" applyNumberFormat="1" applyFont="1" applyFill="1" applyBorder="1" applyAlignment="1">
      <alignment horizontal="right" vertical="center" wrapText="1"/>
    </xf>
    <xf numFmtId="0" fontId="12" fillId="0" borderId="3" xfId="0" applyFont="1" applyFill="1" applyBorder="1" applyAlignment="1">
      <alignment horizontal="left" vertical="center"/>
    </xf>
    <xf numFmtId="0" fontId="17" fillId="0" borderId="3" xfId="0" applyFont="1" applyBorder="1" applyAlignment="1">
      <alignment vertical="center"/>
    </xf>
    <xf numFmtId="0" fontId="6" fillId="0" borderId="3" xfId="0" applyFont="1" applyFill="1" applyBorder="1" applyAlignment="1">
      <alignment horizontal="left" vertical="center" indent="1"/>
    </xf>
    <xf numFmtId="167" fontId="15" fillId="0" borderId="3" xfId="0" applyNumberFormat="1" applyFont="1" applyFill="1" applyBorder="1" applyAlignment="1">
      <alignment horizontal="right" vertical="center"/>
    </xf>
    <xf numFmtId="0" fontId="17" fillId="0" borderId="3" xfId="0" applyFont="1" applyFill="1" applyBorder="1" applyAlignment="1">
      <alignment horizontal="right" wrapText="1"/>
    </xf>
    <xf numFmtId="167" fontId="17" fillId="0" borderId="3" xfId="12" applyNumberFormat="1" applyFont="1" applyFill="1" applyBorder="1" applyAlignment="1">
      <alignment horizontal="right" vertical="center"/>
    </xf>
    <xf numFmtId="0" fontId="18" fillId="0" borderId="3" xfId="0" applyFont="1" applyFill="1" applyBorder="1" applyAlignment="1">
      <alignment horizontal="right"/>
    </xf>
    <xf numFmtId="0" fontId="17" fillId="0" borderId="3" xfId="0" applyFont="1" applyBorder="1" applyAlignment="1">
      <alignment horizontal="right" vertical="center"/>
    </xf>
    <xf numFmtId="0" fontId="17" fillId="0" borderId="3" xfId="0" applyFont="1" applyFill="1" applyBorder="1" applyAlignment="1">
      <alignment vertical="center"/>
    </xf>
    <xf numFmtId="0" fontId="17" fillId="0" borderId="3" xfId="0" applyFont="1" applyFill="1" applyBorder="1" applyAlignment="1">
      <alignment horizontal="right" vertical="center"/>
    </xf>
    <xf numFmtId="168" fontId="17" fillId="0" borderId="3" xfId="12" applyNumberFormat="1" applyFont="1" applyFill="1" applyBorder="1" applyAlignment="1">
      <alignment horizontal="right" vertical="center"/>
    </xf>
    <xf numFmtId="0" fontId="18" fillId="0" borderId="3" xfId="0" applyFont="1" applyFill="1" applyBorder="1" applyAlignment="1">
      <alignment vertical="center"/>
    </xf>
    <xf numFmtId="168" fontId="18" fillId="0" borderId="3" xfId="12" applyNumberFormat="1" applyFont="1" applyFill="1" applyBorder="1" applyAlignment="1">
      <alignment horizontal="right" vertical="center"/>
    </xf>
    <xf numFmtId="10" fontId="17" fillId="0" borderId="3" xfId="0" applyNumberFormat="1" applyFont="1" applyFill="1" applyBorder="1" applyAlignment="1">
      <alignment horizontal="right" wrapText="1"/>
    </xf>
    <xf numFmtId="0" fontId="6" fillId="0" borderId="3" xfId="0" applyFont="1" applyBorder="1" applyAlignment="1">
      <alignment horizontal="left" vertical="center" wrapText="1" indent="1"/>
    </xf>
    <xf numFmtId="10" fontId="6" fillId="2" borderId="3" xfId="0" applyNumberFormat="1" applyFont="1" applyFill="1" applyBorder="1" applyAlignment="1">
      <alignment horizontal="right" vertical="center" wrapText="1"/>
    </xf>
    <xf numFmtId="4" fontId="6" fillId="2" borderId="3" xfId="0" applyNumberFormat="1" applyFont="1" applyFill="1" applyBorder="1" applyAlignment="1">
      <alignment horizontal="right" vertical="center" wrapText="1"/>
    </xf>
    <xf numFmtId="0" fontId="6" fillId="0" borderId="3" xfId="0" applyFont="1" applyBorder="1"/>
    <xf numFmtId="0" fontId="17" fillId="0" borderId="3" xfId="0" applyFont="1" applyBorder="1" applyAlignment="1">
      <alignment horizontal="right" wrapText="1"/>
    </xf>
    <xf numFmtId="0" fontId="13" fillId="2" borderId="3" xfId="9" applyFont="1" applyFill="1" applyBorder="1" applyAlignment="1">
      <alignment vertical="center" wrapText="1"/>
    </xf>
    <xf numFmtId="166" fontId="6" fillId="2" borderId="3" xfId="0" applyNumberFormat="1" applyFont="1" applyFill="1" applyBorder="1" applyAlignment="1">
      <alignment horizontal="right" vertical="center" wrapText="1"/>
    </xf>
    <xf numFmtId="0" fontId="6" fillId="0" borderId="3" xfId="0" applyFont="1" applyFill="1" applyBorder="1"/>
    <xf numFmtId="166" fontId="6" fillId="0" borderId="3" xfId="0" applyNumberFormat="1" applyFont="1" applyFill="1" applyBorder="1" applyAlignment="1">
      <alignment horizontal="right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12" fillId="2" borderId="3" xfId="9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2" fontId="6" fillId="2" borderId="3" xfId="0" applyNumberFormat="1" applyFont="1" applyFill="1" applyBorder="1" applyAlignment="1">
      <alignment horizontal="center" vertical="center" wrapText="1"/>
    </xf>
    <xf numFmtId="0" fontId="15" fillId="0" borderId="3" xfId="0" applyFont="1" applyFill="1" applyBorder="1" applyAlignment="1">
      <alignment horizontal="center" vertical="center" wrapText="1"/>
    </xf>
    <xf numFmtId="0" fontId="10" fillId="0" borderId="0" xfId="9" applyFont="1" applyBorder="1" applyAlignment="1">
      <alignment horizontal="center" vertical="center" wrapText="1"/>
    </xf>
    <xf numFmtId="0" fontId="10" fillId="0" borderId="0" xfId="9" applyFont="1" applyBorder="1" applyAlignment="1">
      <alignment horizontal="center" vertical="center"/>
    </xf>
  </cellXfs>
  <cellStyles count="13">
    <cellStyle name="Comma" xfId="12" builtinId="3"/>
    <cellStyle name="Comma 2" xfId="1"/>
    <cellStyle name="Comma 2 2" xfId="2"/>
    <cellStyle name="Comma 3" xfId="3"/>
    <cellStyle name="Normal" xfId="0" builtinId="0"/>
    <cellStyle name="Normal 2" xfId="4"/>
    <cellStyle name="Normal 2 2" xfId="5"/>
    <cellStyle name="Normal 3" xfId="6"/>
    <cellStyle name="Normal 4" xfId="7"/>
    <cellStyle name="Normal 5" xfId="8"/>
    <cellStyle name="Normal_September 2006" xfId="9"/>
    <cellStyle name="Percent" xfId="10" builtinId="5"/>
    <cellStyle name="Percent 2" xfId="1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ADS%202021/1.%20%20Population/Table%201.1%20Population%20Projections%20by%20%20Age-Group%20and%20Gender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Tassy/Annual%20Dzongkhag%20Statistics%202023%20Final/Samdrup%20Jongkhar/2.%20Health/Table%202.2%20Health%20Personnel%20by%20type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 - 1.1"/>
    </sheetNames>
    <sheetDataSet>
      <sheetData sheetId="0" refreshError="1">
        <row r="5">
          <cell r="D5">
            <v>35079</v>
          </cell>
          <cell r="M5">
            <v>35001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 - 2.2 "/>
    </sheetNames>
    <sheetDataSet>
      <sheetData sheetId="0">
        <row r="4">
          <cell r="F4">
            <v>11</v>
          </cell>
        </row>
        <row r="11">
          <cell r="F11">
            <v>60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199"/>
  <sheetViews>
    <sheetView showGridLines="0" tabSelected="1" zoomScale="90" zoomScaleNormal="90" workbookViewId="0">
      <selection activeCell="T5" sqref="T5"/>
    </sheetView>
  </sheetViews>
  <sheetFormatPr defaultColWidth="9.1796875" defaultRowHeight="12.5" x14ac:dyDescent="0.25"/>
  <cols>
    <col min="1" max="1" width="53.1796875" style="1" customWidth="1"/>
    <col min="2" max="2" width="18.81640625" style="1" hidden="1" customWidth="1"/>
    <col min="3" max="3" width="10.26953125" style="1" hidden="1" customWidth="1"/>
    <col min="4" max="4" width="13.1796875" style="1" hidden="1" customWidth="1"/>
    <col min="5" max="14" width="9.1796875" style="1" hidden="1" customWidth="1"/>
    <col min="15" max="15" width="0" style="1" hidden="1" customWidth="1"/>
    <col min="16" max="18" width="14.81640625" style="1" bestFit="1" customWidth="1"/>
    <col min="19" max="256" width="11.453125" style="1" customWidth="1"/>
    <col min="257" max="16384" width="9.1796875" style="1"/>
  </cols>
  <sheetData>
    <row r="1" spans="1:21" s="17" customFormat="1" ht="32" customHeight="1" x14ac:dyDescent="0.25">
      <c r="A1" s="89" t="s">
        <v>67</v>
      </c>
      <c r="B1" s="89"/>
      <c r="C1" s="89"/>
      <c r="D1" s="89"/>
      <c r="E1" s="89"/>
      <c r="F1" s="89"/>
      <c r="G1" s="89"/>
      <c r="H1" s="89"/>
      <c r="I1" s="89"/>
      <c r="J1" s="89"/>
      <c r="K1" s="89"/>
      <c r="L1" s="89"/>
      <c r="M1" s="89"/>
      <c r="N1" s="89"/>
      <c r="O1" s="89"/>
      <c r="P1" s="89"/>
      <c r="Q1" s="89"/>
      <c r="R1" s="89"/>
    </row>
    <row r="2" spans="1:21" s="17" customFormat="1" ht="32" customHeight="1" x14ac:dyDescent="0.25">
      <c r="A2" s="88" t="s">
        <v>158</v>
      </c>
      <c r="B2" s="88"/>
      <c r="C2" s="88"/>
      <c r="D2" s="88"/>
      <c r="E2" s="88"/>
      <c r="F2" s="88"/>
      <c r="G2" s="88"/>
      <c r="H2" s="88"/>
      <c r="I2" s="88"/>
      <c r="J2" s="88"/>
      <c r="K2" s="88"/>
      <c r="L2" s="88"/>
      <c r="M2" s="88"/>
      <c r="N2" s="88"/>
      <c r="O2" s="88"/>
      <c r="P2" s="88"/>
      <c r="Q2" s="88"/>
      <c r="R2" s="88"/>
    </row>
    <row r="3" spans="1:21" s="6" customFormat="1" ht="30" customHeight="1" x14ac:dyDescent="0.25">
      <c r="A3" s="18" t="s">
        <v>77</v>
      </c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82" t="s">
        <v>78</v>
      </c>
      <c r="Q3" s="82"/>
      <c r="R3" s="82"/>
    </row>
    <row r="4" spans="1:21" s="6" customFormat="1" ht="22.5" customHeight="1" x14ac:dyDescent="0.25">
      <c r="A4" s="20" t="s">
        <v>59</v>
      </c>
      <c r="B4" s="21"/>
      <c r="C4" s="22"/>
      <c r="D4" s="22"/>
      <c r="E4" s="22"/>
      <c r="F4" s="23"/>
      <c r="G4" s="22"/>
      <c r="H4" s="23"/>
      <c r="I4" s="23"/>
      <c r="J4" s="23"/>
      <c r="K4" s="22"/>
      <c r="L4" s="22"/>
      <c r="M4" s="22"/>
      <c r="N4" s="23"/>
      <c r="O4" s="22"/>
      <c r="P4" s="83">
        <v>2022</v>
      </c>
      <c r="Q4" s="83"/>
      <c r="R4" s="83"/>
    </row>
    <row r="5" spans="1:21" s="6" customFormat="1" ht="22.5" customHeight="1" x14ac:dyDescent="0.25">
      <c r="A5" s="24" t="s">
        <v>79</v>
      </c>
      <c r="B5" s="21"/>
      <c r="C5" s="22"/>
      <c r="D5" s="22"/>
      <c r="E5" s="22"/>
      <c r="F5" s="23"/>
      <c r="G5" s="22"/>
      <c r="H5" s="23"/>
      <c r="I5" s="23"/>
      <c r="J5" s="23"/>
      <c r="K5" s="22"/>
      <c r="L5" s="22"/>
      <c r="M5" s="22"/>
      <c r="N5" s="23"/>
      <c r="O5" s="22"/>
      <c r="P5" s="84"/>
      <c r="Q5" s="84"/>
      <c r="R5" s="84"/>
      <c r="U5" s="6" t="s">
        <v>12</v>
      </c>
    </row>
    <row r="6" spans="1:21" s="7" customFormat="1" ht="22.5" customHeight="1" x14ac:dyDescent="0.25">
      <c r="A6" s="25" t="s">
        <v>18</v>
      </c>
      <c r="B6" s="22" t="e">
        <f>#REF!+#REF!+#REF!+#REF!</f>
        <v>#REF!</v>
      </c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80">
        <v>1877.94</v>
      </c>
      <c r="Q6" s="80"/>
      <c r="R6" s="80"/>
    </row>
    <row r="7" spans="1:21" s="7" customFormat="1" ht="22.5" customHeight="1" x14ac:dyDescent="0.25">
      <c r="A7" s="25" t="s">
        <v>81</v>
      </c>
      <c r="B7" s="22"/>
      <c r="C7" s="22"/>
      <c r="D7" s="22"/>
      <c r="E7" s="22"/>
      <c r="F7" s="22"/>
      <c r="G7" s="22"/>
      <c r="H7" s="22"/>
      <c r="I7" s="22"/>
      <c r="J7" s="22"/>
      <c r="K7" s="22"/>
      <c r="L7" s="22"/>
      <c r="M7" s="22"/>
      <c r="N7" s="22"/>
      <c r="O7" s="22"/>
      <c r="P7" s="80" t="s">
        <v>154</v>
      </c>
      <c r="Q7" s="80"/>
      <c r="R7" s="80"/>
    </row>
    <row r="8" spans="1:21" s="7" customFormat="1" ht="22.5" customHeight="1" x14ac:dyDescent="0.25">
      <c r="A8" s="26" t="s">
        <v>80</v>
      </c>
      <c r="B8" s="22"/>
      <c r="C8" s="22"/>
      <c r="D8" s="22"/>
      <c r="E8" s="22"/>
      <c r="F8" s="22"/>
      <c r="G8" s="22" t="e">
        <f>#REF!/2</f>
        <v>#REF!</v>
      </c>
      <c r="H8" s="22" t="e">
        <f>#REF!/1.8</f>
        <v>#REF!</v>
      </c>
      <c r="I8" s="22" t="e">
        <f>#REF!/1.8</f>
        <v>#REF!</v>
      </c>
      <c r="J8" s="22" t="e">
        <f>G8+H8+I8</f>
        <v>#REF!</v>
      </c>
      <c r="K8" s="22"/>
      <c r="L8" s="22"/>
      <c r="M8" s="22"/>
      <c r="N8" s="22"/>
      <c r="O8" s="22"/>
      <c r="P8" s="83">
        <v>2022</v>
      </c>
      <c r="Q8" s="83"/>
      <c r="R8" s="83"/>
    </row>
    <row r="9" spans="1:21" s="7" customFormat="1" ht="22.5" customHeight="1" x14ac:dyDescent="0.25">
      <c r="A9" s="27" t="s">
        <v>19</v>
      </c>
      <c r="B9" s="22"/>
      <c r="C9" s="22"/>
      <c r="D9" s="22"/>
      <c r="E9" s="22"/>
      <c r="F9" s="22"/>
      <c r="G9" s="22"/>
      <c r="H9" s="22"/>
      <c r="I9" s="22" t="s">
        <v>15</v>
      </c>
      <c r="J9" s="22" t="e">
        <f>J8/B6*100</f>
        <v>#REF!</v>
      </c>
      <c r="K9" s="22"/>
      <c r="L9" s="22"/>
      <c r="M9" s="22"/>
      <c r="N9" s="22"/>
      <c r="O9" s="22"/>
      <c r="P9" s="80">
        <v>2</v>
      </c>
      <c r="Q9" s="80"/>
      <c r="R9" s="80"/>
    </row>
    <row r="10" spans="1:21" s="7" customFormat="1" ht="22.5" customHeight="1" x14ac:dyDescent="0.25">
      <c r="A10" s="27" t="s">
        <v>20</v>
      </c>
      <c r="B10" s="22"/>
      <c r="C10" s="22"/>
      <c r="D10" s="22"/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80">
        <v>11</v>
      </c>
      <c r="Q10" s="80"/>
      <c r="R10" s="80"/>
    </row>
    <row r="11" spans="1:21" s="7" customFormat="1" ht="22.5" customHeight="1" x14ac:dyDescent="0.25">
      <c r="A11" s="27" t="s">
        <v>21</v>
      </c>
      <c r="B11" s="22"/>
      <c r="C11" s="22"/>
      <c r="D11" s="22"/>
      <c r="E11" s="22"/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80">
        <v>58</v>
      </c>
      <c r="Q11" s="80"/>
      <c r="R11" s="80"/>
    </row>
    <row r="12" spans="1:21" s="7" customFormat="1" ht="22.5" customHeight="1" x14ac:dyDescent="0.25">
      <c r="A12" s="27" t="s">
        <v>22</v>
      </c>
      <c r="B12" s="22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80">
        <v>191</v>
      </c>
      <c r="Q12" s="80"/>
      <c r="R12" s="80"/>
    </row>
    <row r="13" spans="1:21" s="8" customFormat="1" ht="22.5" customHeight="1" x14ac:dyDescent="0.25">
      <c r="A13" s="28" t="s">
        <v>118</v>
      </c>
      <c r="B13" s="23"/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80">
        <v>276</v>
      </c>
      <c r="Q13" s="80"/>
      <c r="R13" s="80"/>
      <c r="T13" s="8" t="s">
        <v>12</v>
      </c>
    </row>
    <row r="14" spans="1:21" s="9" customFormat="1" ht="22.5" customHeight="1" x14ac:dyDescent="0.25">
      <c r="A14" s="29" t="s">
        <v>60</v>
      </c>
      <c r="B14" s="30"/>
      <c r="C14" s="30"/>
      <c r="D14" s="30"/>
      <c r="E14" s="30"/>
      <c r="F14" s="30"/>
      <c r="G14" s="30"/>
      <c r="H14" s="30"/>
      <c r="I14" s="30"/>
      <c r="J14" s="30"/>
      <c r="K14" s="30"/>
      <c r="L14" s="30"/>
      <c r="M14" s="30"/>
      <c r="N14" s="30"/>
      <c r="O14" s="30"/>
      <c r="P14" s="31">
        <v>2021</v>
      </c>
      <c r="Q14" s="31">
        <v>2022</v>
      </c>
      <c r="R14" s="31">
        <v>2023</v>
      </c>
    </row>
    <row r="15" spans="1:21" s="5" customFormat="1" ht="22.5" customHeight="1" x14ac:dyDescent="0.25">
      <c r="A15" s="32" t="s">
        <v>82</v>
      </c>
      <c r="B15" s="22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33">
        <v>35079</v>
      </c>
      <c r="Q15" s="33">
        <v>35079</v>
      </c>
      <c r="R15" s="33">
        <v>34907</v>
      </c>
    </row>
    <row r="16" spans="1:21" s="5" customFormat="1" ht="22.5" customHeight="1" x14ac:dyDescent="0.25">
      <c r="A16" s="28" t="s">
        <v>23</v>
      </c>
      <c r="B16" s="22"/>
      <c r="C16" s="22"/>
      <c r="D16" s="22"/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33">
        <v>18329</v>
      </c>
      <c r="Q16" s="33">
        <v>18329</v>
      </c>
      <c r="R16" s="33">
        <v>18255</v>
      </c>
    </row>
    <row r="17" spans="1:20" s="5" customFormat="1" ht="22.5" customHeight="1" x14ac:dyDescent="0.25">
      <c r="A17" s="28" t="s">
        <v>24</v>
      </c>
      <c r="B17" s="22"/>
      <c r="C17" s="22"/>
      <c r="D17" s="22"/>
      <c r="E17" s="22"/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33">
        <v>16750</v>
      </c>
      <c r="Q17" s="33">
        <v>16750</v>
      </c>
      <c r="R17" s="33">
        <v>16652</v>
      </c>
    </row>
    <row r="18" spans="1:20" s="5" customFormat="1" ht="22.5" customHeight="1" x14ac:dyDescent="0.25">
      <c r="A18" s="32" t="s">
        <v>16</v>
      </c>
      <c r="B18" s="22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33">
        <v>18.7</v>
      </c>
      <c r="Q18" s="33">
        <v>18.7</v>
      </c>
      <c r="R18" s="33">
        <v>18.579999999999998</v>
      </c>
      <c r="S18" s="5" t="s">
        <v>12</v>
      </c>
    </row>
    <row r="19" spans="1:20" s="5" customFormat="1" ht="22.5" customHeight="1" x14ac:dyDescent="0.25">
      <c r="A19" s="34" t="s">
        <v>160</v>
      </c>
      <c r="B19" s="22"/>
      <c r="C19" s="22"/>
      <c r="D19" s="22"/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87"/>
      <c r="Q19" s="87"/>
      <c r="R19" s="87"/>
    </row>
    <row r="20" spans="1:20" s="5" customFormat="1" ht="22.5" customHeight="1" x14ac:dyDescent="0.25">
      <c r="A20" s="32" t="s">
        <v>159</v>
      </c>
      <c r="B20" s="22"/>
      <c r="C20" s="22"/>
      <c r="D20" s="22"/>
      <c r="E20" s="22"/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87">
        <v>5178</v>
      </c>
      <c r="Q20" s="87"/>
      <c r="R20" s="87"/>
    </row>
    <row r="21" spans="1:20" s="5" customFormat="1" ht="22.5" customHeight="1" x14ac:dyDescent="0.25">
      <c r="A21" s="32" t="s">
        <v>161</v>
      </c>
      <c r="B21" s="22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87">
        <v>3923</v>
      </c>
      <c r="Q21" s="87"/>
      <c r="R21" s="87"/>
    </row>
    <row r="22" spans="1:20" s="5" customFormat="1" ht="22.5" customHeight="1" x14ac:dyDescent="0.25">
      <c r="A22" s="20" t="s">
        <v>69</v>
      </c>
      <c r="B22" s="22"/>
      <c r="C22" s="22"/>
      <c r="D22" s="22"/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83" t="s">
        <v>152</v>
      </c>
      <c r="Q22" s="83"/>
      <c r="R22" s="83"/>
    </row>
    <row r="23" spans="1:20" s="5" customFormat="1" ht="22.5" customHeight="1" x14ac:dyDescent="0.25">
      <c r="A23" s="32" t="s">
        <v>83</v>
      </c>
      <c r="B23" s="22"/>
      <c r="C23" s="22"/>
      <c r="D23" s="22"/>
      <c r="E23" s="22"/>
      <c r="F23" s="22"/>
      <c r="G23" s="22"/>
      <c r="H23" s="22"/>
      <c r="I23" s="22"/>
      <c r="J23" s="22"/>
      <c r="K23" s="22"/>
      <c r="L23" s="22"/>
      <c r="M23" s="22"/>
      <c r="N23" s="22"/>
      <c r="O23" s="22"/>
      <c r="P23" s="86">
        <v>6.2</v>
      </c>
      <c r="Q23" s="86"/>
      <c r="R23" s="86"/>
    </row>
    <row r="24" spans="1:20" s="5" customFormat="1" ht="22.5" customHeight="1" x14ac:dyDescent="0.25">
      <c r="A24" s="32" t="s">
        <v>151</v>
      </c>
      <c r="B24" s="22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86">
        <v>5.0999999999999996</v>
      </c>
      <c r="Q24" s="86"/>
      <c r="R24" s="86"/>
    </row>
    <row r="25" spans="1:20" s="5" customFormat="1" ht="22.5" customHeight="1" x14ac:dyDescent="0.25">
      <c r="A25" s="35" t="s">
        <v>70</v>
      </c>
      <c r="B25" s="22"/>
      <c r="C25" s="22"/>
      <c r="D25" s="22"/>
      <c r="E25" s="22"/>
      <c r="F25" s="22"/>
      <c r="G25" s="22"/>
      <c r="H25" s="22"/>
      <c r="I25" s="22"/>
      <c r="J25" s="22"/>
      <c r="K25" s="22"/>
      <c r="L25" s="22"/>
      <c r="M25" s="22"/>
      <c r="N25" s="22"/>
      <c r="O25" s="22"/>
      <c r="P25" s="80"/>
      <c r="Q25" s="80"/>
      <c r="R25" s="80"/>
    </row>
    <row r="26" spans="1:20" s="5" customFormat="1" ht="22.5" customHeight="1" x14ac:dyDescent="0.25">
      <c r="A26" s="36" t="s">
        <v>27</v>
      </c>
      <c r="B26" s="22"/>
      <c r="C26" s="22"/>
      <c r="D26" s="22"/>
      <c r="E26" s="22"/>
      <c r="F26" s="22"/>
      <c r="G26" s="22"/>
      <c r="H26" s="22"/>
      <c r="I26" s="22"/>
      <c r="J26" s="22"/>
      <c r="K26" s="22"/>
      <c r="L26" s="22"/>
      <c r="M26" s="22"/>
      <c r="N26" s="22"/>
      <c r="O26" s="22"/>
      <c r="P26" s="37">
        <v>2020</v>
      </c>
      <c r="Q26" s="38">
        <v>2021</v>
      </c>
      <c r="R26" s="38">
        <v>2022</v>
      </c>
    </row>
    <row r="27" spans="1:20" s="5" customFormat="1" ht="22.5" customHeight="1" x14ac:dyDescent="0.25">
      <c r="A27" s="39" t="s">
        <v>0</v>
      </c>
      <c r="B27" s="22"/>
      <c r="C27" s="22"/>
      <c r="D27" s="22"/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22"/>
      <c r="P27" s="40">
        <v>5</v>
      </c>
      <c r="Q27" s="33">
        <v>5</v>
      </c>
      <c r="R27" s="33">
        <v>5</v>
      </c>
    </row>
    <row r="28" spans="1:20" s="5" customFormat="1" ht="22.5" customHeight="1" x14ac:dyDescent="0.25">
      <c r="A28" s="39" t="s">
        <v>1</v>
      </c>
      <c r="B28" s="22"/>
      <c r="C28" s="22"/>
      <c r="D28" s="22"/>
      <c r="E28" s="22"/>
      <c r="F28" s="22"/>
      <c r="G28" s="22"/>
      <c r="H28" s="22"/>
      <c r="I28" s="22"/>
      <c r="J28" s="22"/>
      <c r="K28" s="22"/>
      <c r="L28" s="22"/>
      <c r="M28" s="22"/>
      <c r="N28" s="22"/>
      <c r="O28" s="22"/>
      <c r="P28" s="33">
        <v>7</v>
      </c>
      <c r="Q28" s="33">
        <v>7</v>
      </c>
      <c r="R28" s="33">
        <v>7</v>
      </c>
    </row>
    <row r="29" spans="1:20" s="5" customFormat="1" ht="22.5" customHeight="1" x14ac:dyDescent="0.25">
      <c r="A29" s="39" t="s">
        <v>2</v>
      </c>
      <c r="B29" s="22"/>
      <c r="C29" s="22"/>
      <c r="D29" s="22"/>
      <c r="E29" s="22"/>
      <c r="F29" s="22"/>
      <c r="G29" s="22"/>
      <c r="H29" s="22"/>
      <c r="I29" s="22"/>
      <c r="J29" s="22"/>
      <c r="K29" s="22"/>
      <c r="L29" s="22"/>
      <c r="M29" s="22"/>
      <c r="N29" s="22"/>
      <c r="O29" s="22"/>
      <c r="P29" s="33">
        <v>13</v>
      </c>
      <c r="Q29" s="33">
        <v>13</v>
      </c>
      <c r="R29" s="33">
        <v>10</v>
      </c>
      <c r="T29" s="10"/>
    </row>
    <row r="30" spans="1:20" s="5" customFormat="1" ht="22.5" customHeight="1" x14ac:dyDescent="0.25">
      <c r="A30" s="28" t="s">
        <v>25</v>
      </c>
      <c r="B30" s="22"/>
      <c r="C30" s="22"/>
      <c r="D30" s="22"/>
      <c r="E30" s="22"/>
      <c r="F30" s="22"/>
      <c r="G30" s="22"/>
      <c r="H30" s="22"/>
      <c r="I30" s="22"/>
      <c r="J30" s="22"/>
      <c r="K30" s="22"/>
      <c r="L30" s="22"/>
      <c r="M30" s="22"/>
      <c r="N30" s="22"/>
      <c r="O30" s="22"/>
      <c r="P30" s="33">
        <v>3</v>
      </c>
      <c r="Q30" s="33">
        <v>3</v>
      </c>
      <c r="R30" s="33">
        <v>3</v>
      </c>
    </row>
    <row r="31" spans="1:20" s="5" customFormat="1" ht="22.5" customHeight="1" x14ac:dyDescent="0.25">
      <c r="A31" s="28" t="s">
        <v>26</v>
      </c>
      <c r="B31" s="22"/>
      <c r="C31" s="22"/>
      <c r="D31" s="22"/>
      <c r="E31" s="22"/>
      <c r="F31" s="22"/>
      <c r="G31" s="22"/>
      <c r="H31" s="22"/>
      <c r="I31" s="22"/>
      <c r="J31" s="22"/>
      <c r="K31" s="22"/>
      <c r="L31" s="22"/>
      <c r="M31" s="22"/>
      <c r="N31" s="22"/>
      <c r="O31" s="22"/>
      <c r="P31" s="33">
        <v>7</v>
      </c>
      <c r="Q31" s="33">
        <v>7</v>
      </c>
      <c r="R31" s="33">
        <v>7</v>
      </c>
    </row>
    <row r="32" spans="1:20" s="5" customFormat="1" ht="22.5" customHeight="1" x14ac:dyDescent="0.25">
      <c r="A32" s="39" t="s">
        <v>3</v>
      </c>
      <c r="B32" s="22"/>
      <c r="C32" s="22"/>
      <c r="D32" s="22"/>
      <c r="E32" s="22"/>
      <c r="F32" s="22"/>
      <c r="G32" s="22"/>
      <c r="H32" s="22"/>
      <c r="I32" s="22"/>
      <c r="J32" s="22"/>
      <c r="K32" s="22"/>
      <c r="L32" s="22"/>
      <c r="M32" s="22"/>
      <c r="N32" s="22"/>
      <c r="O32" s="22"/>
      <c r="P32" s="40"/>
      <c r="Q32" s="40"/>
      <c r="R32" s="40"/>
    </row>
    <row r="33" spans="1:19" s="5" customFormat="1" ht="22.5" customHeight="1" x14ac:dyDescent="0.25">
      <c r="A33" s="28" t="s">
        <v>84</v>
      </c>
      <c r="B33" s="22"/>
      <c r="C33" s="22"/>
      <c r="D33" s="22"/>
      <c r="E33" s="22"/>
      <c r="F33" s="22"/>
      <c r="G33" s="22"/>
      <c r="H33" s="22"/>
      <c r="I33" s="22"/>
      <c r="J33" s="22"/>
      <c r="K33" s="22"/>
      <c r="L33" s="22"/>
      <c r="M33" s="22"/>
      <c r="N33" s="22"/>
      <c r="O33" s="22"/>
      <c r="P33" s="33">
        <v>24</v>
      </c>
      <c r="Q33" s="41">
        <v>29</v>
      </c>
      <c r="R33" s="33">
        <v>30</v>
      </c>
    </row>
    <row r="34" spans="1:19" s="5" customFormat="1" ht="22.5" customHeight="1" x14ac:dyDescent="0.25">
      <c r="A34" s="28" t="s">
        <v>85</v>
      </c>
      <c r="B34" s="22"/>
      <c r="C34" s="22"/>
      <c r="D34" s="22"/>
      <c r="E34" s="22"/>
      <c r="F34" s="22"/>
      <c r="G34" s="22"/>
      <c r="H34" s="22"/>
      <c r="I34" s="22"/>
      <c r="J34" s="22"/>
      <c r="K34" s="22"/>
      <c r="L34" s="22"/>
      <c r="M34" s="22"/>
      <c r="N34" s="22"/>
      <c r="O34" s="22"/>
      <c r="P34" s="33">
        <v>6</v>
      </c>
      <c r="Q34" s="33">
        <v>4</v>
      </c>
      <c r="R34" s="41">
        <v>3</v>
      </c>
    </row>
    <row r="35" spans="1:19" s="5" customFormat="1" ht="22.5" customHeight="1" x14ac:dyDescent="0.25">
      <c r="A35" s="32" t="s">
        <v>87</v>
      </c>
      <c r="B35" s="22"/>
      <c r="C35" s="22"/>
      <c r="D35" s="22"/>
      <c r="E35" s="22"/>
      <c r="F35" s="22"/>
      <c r="G35" s="22"/>
      <c r="H35" s="22"/>
      <c r="I35" s="22"/>
      <c r="J35" s="22"/>
      <c r="K35" s="22"/>
      <c r="L35" s="22"/>
      <c r="M35" s="22"/>
      <c r="N35" s="22"/>
      <c r="O35" s="22"/>
      <c r="P35" s="33">
        <v>9</v>
      </c>
      <c r="Q35" s="33">
        <v>9</v>
      </c>
      <c r="R35" s="33">
        <v>9</v>
      </c>
    </row>
    <row r="36" spans="1:19" s="5" customFormat="1" ht="22.5" customHeight="1" x14ac:dyDescent="0.25">
      <c r="A36" s="36" t="s">
        <v>46</v>
      </c>
      <c r="B36" s="22"/>
      <c r="C36" s="22"/>
      <c r="D36" s="22"/>
      <c r="E36" s="22"/>
      <c r="F36" s="22"/>
      <c r="G36" s="22"/>
      <c r="H36" s="22"/>
      <c r="I36" s="22"/>
      <c r="J36" s="22"/>
      <c r="K36" s="22"/>
      <c r="L36" s="22"/>
      <c r="M36" s="22"/>
      <c r="N36" s="22"/>
      <c r="O36" s="22"/>
      <c r="P36" s="37">
        <v>2020</v>
      </c>
      <c r="Q36" s="38">
        <v>2021</v>
      </c>
      <c r="R36" s="38">
        <v>2022</v>
      </c>
    </row>
    <row r="37" spans="1:19" s="5" customFormat="1" ht="22.5" customHeight="1" x14ac:dyDescent="0.25">
      <c r="A37" s="32" t="s">
        <v>28</v>
      </c>
      <c r="B37" s="22"/>
      <c r="C37" s="22"/>
      <c r="D37" s="22"/>
      <c r="E37" s="22"/>
      <c r="F37" s="22"/>
      <c r="G37" s="22"/>
      <c r="H37" s="22"/>
      <c r="I37" s="22"/>
      <c r="J37" s="22"/>
      <c r="K37" s="22"/>
      <c r="L37" s="22"/>
      <c r="M37" s="22"/>
      <c r="N37" s="22"/>
      <c r="O37" s="22"/>
      <c r="P37" s="40">
        <v>8</v>
      </c>
      <c r="Q37" s="33">
        <v>11</v>
      </c>
      <c r="R37" s="33">
        <v>8</v>
      </c>
      <c r="S37" s="11"/>
    </row>
    <row r="38" spans="1:19" s="5" customFormat="1" ht="22.5" customHeight="1" x14ac:dyDescent="0.25">
      <c r="A38" s="32" t="s">
        <v>86</v>
      </c>
      <c r="B38" s="22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33">
        <v>2</v>
      </c>
      <c r="Q38" s="33">
        <v>2</v>
      </c>
      <c r="R38" s="33">
        <v>2</v>
      </c>
    </row>
    <row r="39" spans="1:19" s="5" customFormat="1" ht="22.5" customHeight="1" x14ac:dyDescent="0.25">
      <c r="A39" s="32" t="s">
        <v>119</v>
      </c>
      <c r="B39" s="22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33">
        <v>9</v>
      </c>
      <c r="Q39" s="33">
        <v>2</v>
      </c>
      <c r="R39" s="33">
        <v>7</v>
      </c>
    </row>
    <row r="40" spans="1:19" s="5" customFormat="1" ht="22.5" customHeight="1" x14ac:dyDescent="0.25">
      <c r="A40" s="32" t="s">
        <v>29</v>
      </c>
      <c r="B40" s="22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42">
        <v>65</v>
      </c>
      <c r="Q40" s="22">
        <v>65</v>
      </c>
      <c r="R40" s="22">
        <v>53</v>
      </c>
    </row>
    <row r="41" spans="1:19" s="5" customFormat="1" ht="22.5" customHeight="1" x14ac:dyDescent="0.25">
      <c r="A41" s="32" t="s">
        <v>30</v>
      </c>
      <c r="B41" s="22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42">
        <v>85</v>
      </c>
      <c r="Q41" s="22">
        <v>85</v>
      </c>
      <c r="R41" s="22">
        <v>69</v>
      </c>
    </row>
    <row r="42" spans="1:19" s="5" customFormat="1" ht="22.5" customHeight="1" x14ac:dyDescent="0.25">
      <c r="A42" s="43" t="s">
        <v>47</v>
      </c>
      <c r="B42" s="22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37">
        <v>2020</v>
      </c>
      <c r="Q42" s="38">
        <v>2021</v>
      </c>
      <c r="R42" s="38">
        <v>2022</v>
      </c>
    </row>
    <row r="43" spans="1:19" s="5" customFormat="1" ht="22.5" customHeight="1" x14ac:dyDescent="0.3">
      <c r="A43" s="44" t="s">
        <v>142</v>
      </c>
      <c r="B43" s="22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45">
        <f>'[1]Tab - 1.1'!$M$5/'[2]Tab - 2.2 '!$F$4</f>
        <v>3181.909090909091</v>
      </c>
      <c r="Q43" s="46">
        <v>2767.6</v>
      </c>
      <c r="R43" s="47">
        <v>3542.25</v>
      </c>
    </row>
    <row r="44" spans="1:19" s="5" customFormat="1" ht="22.5" customHeight="1" x14ac:dyDescent="0.3">
      <c r="A44" s="44" t="s">
        <v>143</v>
      </c>
      <c r="B44" s="22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45">
        <v>70</v>
      </c>
      <c r="Q44" s="46">
        <v>70</v>
      </c>
      <c r="R44" s="47">
        <v>70</v>
      </c>
    </row>
    <row r="45" spans="1:19" s="5" customFormat="1" ht="22.5" customHeight="1" x14ac:dyDescent="0.3">
      <c r="A45" s="44" t="s">
        <v>144</v>
      </c>
      <c r="B45" s="22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45">
        <f>('[2]Tab - 2.2 '!$F$11/'[1]Tab - 1.1'!$M$5)*1000</f>
        <v>1.7142367360932544</v>
      </c>
      <c r="Q45" s="46">
        <v>1.9</v>
      </c>
      <c r="R45" s="47">
        <v>1.87</v>
      </c>
    </row>
    <row r="46" spans="1:19" s="5" customFormat="1" ht="22.5" customHeight="1" x14ac:dyDescent="0.3">
      <c r="A46" s="44" t="s">
        <v>145</v>
      </c>
      <c r="B46" s="22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45">
        <f>P44/'[2]Tab - 2.2 '!$F$11</f>
        <v>1.1666666666666667</v>
      </c>
      <c r="Q46" s="46">
        <v>1.1599999999999999</v>
      </c>
      <c r="R46" s="47">
        <v>1.32</v>
      </c>
    </row>
    <row r="47" spans="1:19" s="5" customFormat="1" ht="22.5" customHeight="1" x14ac:dyDescent="0.3">
      <c r="A47" s="44" t="s">
        <v>146</v>
      </c>
      <c r="B47" s="22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45">
        <f>'[2]Tab - 2.2 '!$F$11/'[2]Tab - 2.2 '!$F$4</f>
        <v>5.4545454545454541</v>
      </c>
      <c r="Q47" s="46">
        <v>5.4</v>
      </c>
      <c r="R47" s="47">
        <v>6.62</v>
      </c>
    </row>
    <row r="48" spans="1:19" s="12" customFormat="1" ht="22.5" customHeight="1" x14ac:dyDescent="0.3">
      <c r="A48" s="44" t="s">
        <v>147</v>
      </c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5">
        <f>'[1]Tab - 1.1'!$M$5/P44</f>
        <v>500.01428571428573</v>
      </c>
      <c r="Q48" s="46">
        <v>434.9</v>
      </c>
      <c r="R48" s="47">
        <v>404.8</v>
      </c>
    </row>
    <row r="49" spans="1:18" s="5" customFormat="1" ht="22.5" customHeight="1" x14ac:dyDescent="0.3">
      <c r="A49" s="44" t="s">
        <v>148</v>
      </c>
      <c r="B49" s="22"/>
      <c r="C49" s="22"/>
      <c r="D49" s="22"/>
      <c r="E49" s="22"/>
      <c r="F49" s="22"/>
      <c r="G49" s="22"/>
      <c r="H49" s="22"/>
      <c r="I49" s="22"/>
      <c r="J49" s="22"/>
      <c r="K49" s="22"/>
      <c r="L49" s="22"/>
      <c r="M49" s="22"/>
      <c r="N49" s="22"/>
      <c r="O49" s="22"/>
      <c r="P49" s="45">
        <f>('[2]Tab - 2.2 '!$F$4/'[1]Tab - 1.1'!$M$5)*1000</f>
        <v>0.31427673495043001</v>
      </c>
      <c r="Q49" s="46">
        <v>0.36</v>
      </c>
      <c r="R49" s="47">
        <v>0.28000000000000003</v>
      </c>
    </row>
    <row r="50" spans="1:18" s="5" customFormat="1" ht="22.5" customHeight="1" x14ac:dyDescent="0.3">
      <c r="A50" s="44" t="s">
        <v>149</v>
      </c>
      <c r="B50" s="22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45">
        <f>(P44/'[1]Tab - 1.1'!$M$5)*1000</f>
        <v>1.9999428587754637</v>
      </c>
      <c r="Q50" s="46">
        <v>2.29</v>
      </c>
      <c r="R50" s="47">
        <v>2.4700000000000002</v>
      </c>
    </row>
    <row r="51" spans="1:18" s="5" customFormat="1" ht="22.5" customHeight="1" x14ac:dyDescent="0.25">
      <c r="A51" s="36" t="s">
        <v>4</v>
      </c>
      <c r="B51" s="22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31">
        <v>2020</v>
      </c>
      <c r="Q51" s="31">
        <v>2021</v>
      </c>
      <c r="R51" s="31">
        <v>2022</v>
      </c>
    </row>
    <row r="52" spans="1:18" s="5" customFormat="1" ht="22.5" customHeight="1" x14ac:dyDescent="0.25">
      <c r="A52" s="39" t="s">
        <v>88</v>
      </c>
      <c r="B52" s="22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49">
        <v>0.997</v>
      </c>
      <c r="Q52" s="49">
        <v>0.997</v>
      </c>
      <c r="R52" s="49">
        <v>0.99199999999999999</v>
      </c>
    </row>
    <row r="53" spans="1:18" s="5" customFormat="1" ht="31" customHeight="1" x14ac:dyDescent="0.25">
      <c r="A53" s="50" t="s">
        <v>89</v>
      </c>
      <c r="B53" s="22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49">
        <v>0.997</v>
      </c>
      <c r="Q53" s="49">
        <v>0.997</v>
      </c>
      <c r="R53" s="49">
        <v>0.997</v>
      </c>
    </row>
    <row r="54" spans="1:18" s="5" customFormat="1" ht="22.5" customHeight="1" x14ac:dyDescent="0.25">
      <c r="A54" s="39" t="s">
        <v>11</v>
      </c>
      <c r="B54" s="22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49">
        <v>0.96</v>
      </c>
      <c r="Q54" s="49">
        <v>0.98</v>
      </c>
      <c r="R54" s="49">
        <v>0.995</v>
      </c>
    </row>
    <row r="55" spans="1:18" s="5" customFormat="1" ht="22.5" customHeight="1" x14ac:dyDescent="0.25">
      <c r="A55" s="20" t="s">
        <v>71</v>
      </c>
      <c r="B55" s="22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81">
        <v>2020</v>
      </c>
      <c r="Q55" s="81">
        <v>2021</v>
      </c>
      <c r="R55" s="81">
        <v>2022</v>
      </c>
    </row>
    <row r="56" spans="1:18" s="5" customFormat="1" ht="26.5" customHeight="1" x14ac:dyDescent="0.25">
      <c r="A56" s="34" t="s">
        <v>120</v>
      </c>
      <c r="B56" s="23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81"/>
      <c r="Q56" s="81"/>
      <c r="R56" s="81"/>
    </row>
    <row r="57" spans="1:18" s="5" customFormat="1" ht="22.5" customHeight="1" x14ac:dyDescent="0.25">
      <c r="A57" s="50" t="s">
        <v>44</v>
      </c>
      <c r="B57" s="23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51" t="s">
        <v>155</v>
      </c>
      <c r="Q57" s="51" t="s">
        <v>155</v>
      </c>
      <c r="R57" s="33" t="s">
        <v>155</v>
      </c>
    </row>
    <row r="58" spans="1:18" s="5" customFormat="1" ht="22.5" customHeight="1" x14ac:dyDescent="0.25">
      <c r="A58" s="50" t="s">
        <v>90</v>
      </c>
      <c r="B58" s="23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33">
        <v>4</v>
      </c>
      <c r="Q58" s="33">
        <v>4</v>
      </c>
      <c r="R58" s="33">
        <v>0</v>
      </c>
    </row>
    <row r="59" spans="1:18" s="5" customFormat="1" ht="22.5" customHeight="1" x14ac:dyDescent="0.25">
      <c r="A59" s="50" t="s">
        <v>31</v>
      </c>
      <c r="B59" s="23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33">
        <v>1</v>
      </c>
      <c r="Q59" s="33">
        <v>1</v>
      </c>
      <c r="R59" s="33">
        <v>4</v>
      </c>
    </row>
    <row r="60" spans="1:18" s="5" customFormat="1" ht="22.5" customHeight="1" x14ac:dyDescent="0.25">
      <c r="A60" s="50" t="s">
        <v>32</v>
      </c>
      <c r="B60" s="23"/>
      <c r="C60" s="23"/>
      <c r="D60" s="23"/>
      <c r="E60" s="23"/>
      <c r="F60" s="23"/>
      <c r="G60" s="23"/>
      <c r="H60" s="23"/>
      <c r="I60" s="23"/>
      <c r="J60" s="23"/>
      <c r="K60" s="23"/>
      <c r="L60" s="23"/>
      <c r="M60" s="23"/>
      <c r="N60" s="23"/>
      <c r="O60" s="23"/>
      <c r="P60" s="33">
        <v>3</v>
      </c>
      <c r="Q60" s="33">
        <v>3</v>
      </c>
      <c r="R60" s="33">
        <v>4</v>
      </c>
    </row>
    <row r="61" spans="1:18" s="5" customFormat="1" ht="22.5" customHeight="1" x14ac:dyDescent="0.25">
      <c r="A61" s="50" t="s">
        <v>33</v>
      </c>
      <c r="B61" s="23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33">
        <v>2</v>
      </c>
      <c r="Q61" s="33">
        <v>2</v>
      </c>
      <c r="R61" s="33">
        <v>2</v>
      </c>
    </row>
    <row r="62" spans="1:18" s="5" customFormat="1" ht="22.5" customHeight="1" x14ac:dyDescent="0.25">
      <c r="A62" s="50" t="s">
        <v>34</v>
      </c>
      <c r="B62" s="23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33">
        <v>14</v>
      </c>
      <c r="Q62" s="33">
        <v>14</v>
      </c>
      <c r="R62" s="33">
        <v>14</v>
      </c>
    </row>
    <row r="63" spans="1:18" s="5" customFormat="1" ht="22.5" customHeight="1" x14ac:dyDescent="0.25">
      <c r="A63" s="32" t="s">
        <v>45</v>
      </c>
      <c r="B63" s="23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33">
        <v>5</v>
      </c>
      <c r="Q63" s="33">
        <v>5</v>
      </c>
      <c r="R63" s="33">
        <v>5</v>
      </c>
    </row>
    <row r="64" spans="1:18" s="5" customFormat="1" ht="22.5" customHeight="1" x14ac:dyDescent="0.25">
      <c r="A64" s="32" t="s">
        <v>49</v>
      </c>
      <c r="B64" s="23"/>
      <c r="C64" s="23"/>
      <c r="D64" s="23"/>
      <c r="E64" s="23"/>
      <c r="F64" s="23"/>
      <c r="G64" s="23"/>
      <c r="H64" s="23"/>
      <c r="I64" s="23"/>
      <c r="J64" s="23"/>
      <c r="K64" s="23"/>
      <c r="L64" s="23"/>
      <c r="M64" s="23"/>
      <c r="N64" s="23"/>
      <c r="O64" s="23"/>
      <c r="P64" s="33">
        <v>45</v>
      </c>
      <c r="Q64" s="33">
        <v>51</v>
      </c>
      <c r="R64" s="33">
        <v>45</v>
      </c>
    </row>
    <row r="65" spans="1:18" s="5" customFormat="1" ht="22.5" customHeight="1" x14ac:dyDescent="0.25">
      <c r="A65" s="32" t="s">
        <v>43</v>
      </c>
      <c r="B65" s="23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33">
        <v>37</v>
      </c>
      <c r="Q65" s="33">
        <v>37</v>
      </c>
      <c r="R65" s="33">
        <v>37</v>
      </c>
    </row>
    <row r="66" spans="1:18" s="5" customFormat="1" ht="30.5" customHeight="1" x14ac:dyDescent="0.25">
      <c r="A66" s="39" t="s">
        <v>162</v>
      </c>
      <c r="B66" s="23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33">
        <v>0</v>
      </c>
      <c r="Q66" s="33">
        <v>0</v>
      </c>
      <c r="R66" s="33">
        <v>0</v>
      </c>
    </row>
    <row r="67" spans="1:18" s="13" customFormat="1" ht="27" customHeight="1" x14ac:dyDescent="0.25">
      <c r="A67" s="36" t="s">
        <v>92</v>
      </c>
      <c r="B67" s="52"/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52"/>
      <c r="N67" s="52"/>
      <c r="O67" s="52"/>
      <c r="P67" s="37">
        <v>2020</v>
      </c>
      <c r="Q67" s="37">
        <v>2021</v>
      </c>
      <c r="R67" s="37">
        <v>2022</v>
      </c>
    </row>
    <row r="68" spans="1:18" s="5" customFormat="1" ht="22.5" customHeight="1" x14ac:dyDescent="0.25">
      <c r="A68" s="39" t="s">
        <v>48</v>
      </c>
      <c r="B68" s="23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>
        <v>6588</v>
      </c>
      <c r="Q68" s="53">
        <v>6443</v>
      </c>
      <c r="R68" s="53">
        <v>6405</v>
      </c>
    </row>
    <row r="69" spans="1:18" s="5" customFormat="1" ht="22.5" customHeight="1" x14ac:dyDescent="0.25">
      <c r="A69" s="28" t="s">
        <v>36</v>
      </c>
      <c r="B69" s="23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53">
        <v>3153</v>
      </c>
      <c r="Q69" s="53">
        <v>3055</v>
      </c>
      <c r="R69" s="53">
        <v>3007</v>
      </c>
    </row>
    <row r="70" spans="1:18" s="5" customFormat="1" ht="22.5" customHeight="1" x14ac:dyDescent="0.25">
      <c r="A70" s="28" t="s">
        <v>24</v>
      </c>
      <c r="B70" s="23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53">
        <v>3435</v>
      </c>
      <c r="Q70" s="53">
        <v>3388</v>
      </c>
      <c r="R70" s="53">
        <v>3398</v>
      </c>
    </row>
    <row r="71" spans="1:18" s="5" customFormat="1" ht="22.5" customHeight="1" x14ac:dyDescent="0.25">
      <c r="A71" s="39" t="s">
        <v>50</v>
      </c>
      <c r="B71" s="23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53">
        <v>374</v>
      </c>
      <c r="Q71" s="53">
        <v>377</v>
      </c>
      <c r="R71" s="53">
        <v>470</v>
      </c>
    </row>
    <row r="72" spans="1:18" s="5" customFormat="1" ht="22.5" customHeight="1" x14ac:dyDescent="0.25">
      <c r="A72" s="28" t="s">
        <v>36</v>
      </c>
      <c r="B72" s="23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53">
        <v>264</v>
      </c>
      <c r="Q72" s="53">
        <v>275</v>
      </c>
      <c r="R72" s="53">
        <v>303</v>
      </c>
    </row>
    <row r="73" spans="1:18" s="5" customFormat="1" ht="22.5" customHeight="1" x14ac:dyDescent="0.25">
      <c r="A73" s="28" t="s">
        <v>24</v>
      </c>
      <c r="B73" s="23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53">
        <v>110</v>
      </c>
      <c r="Q73" s="53">
        <v>102</v>
      </c>
      <c r="R73" s="53">
        <v>161</v>
      </c>
    </row>
    <row r="74" spans="1:18" s="5" customFormat="1" ht="22.5" customHeight="1" x14ac:dyDescent="0.25">
      <c r="A74" s="32" t="s">
        <v>91</v>
      </c>
      <c r="B74" s="23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53">
        <v>17.600000000000001</v>
      </c>
      <c r="Q74" s="53">
        <v>17.09</v>
      </c>
      <c r="R74" s="53">
        <v>13.62</v>
      </c>
    </row>
    <row r="75" spans="1:18" s="5" customFormat="1" ht="22.5" customHeight="1" x14ac:dyDescent="0.25">
      <c r="A75" s="32" t="s">
        <v>35</v>
      </c>
      <c r="B75" s="23"/>
      <c r="C75" s="23"/>
      <c r="D75" s="23"/>
      <c r="E75" s="23"/>
      <c r="F75" s="23"/>
      <c r="G75" s="23"/>
      <c r="H75" s="23"/>
      <c r="I75" s="23"/>
      <c r="J75" s="23"/>
      <c r="K75" s="23"/>
      <c r="L75" s="23"/>
      <c r="M75" s="23"/>
      <c r="N75" s="23"/>
      <c r="O75" s="23"/>
      <c r="P75" s="53">
        <v>52</v>
      </c>
      <c r="Q75" s="53">
        <v>55</v>
      </c>
      <c r="R75" s="53">
        <v>42</v>
      </c>
    </row>
    <row r="76" spans="1:18" s="5" customFormat="1" ht="22.5" customHeight="1" x14ac:dyDescent="0.25">
      <c r="A76" s="28" t="s">
        <v>36</v>
      </c>
      <c r="B76" s="23"/>
      <c r="C76" s="23"/>
      <c r="D76" s="23"/>
      <c r="E76" s="23"/>
      <c r="F76" s="23"/>
      <c r="G76" s="23"/>
      <c r="H76" s="23"/>
      <c r="I76" s="23"/>
      <c r="J76" s="23"/>
      <c r="K76" s="23"/>
      <c r="L76" s="23"/>
      <c r="M76" s="23"/>
      <c r="N76" s="23"/>
      <c r="O76" s="23"/>
      <c r="P76" s="53">
        <v>34</v>
      </c>
      <c r="Q76" s="53">
        <v>19</v>
      </c>
      <c r="R76" s="53">
        <v>14</v>
      </c>
    </row>
    <row r="77" spans="1:18" s="5" customFormat="1" ht="22.5" customHeight="1" x14ac:dyDescent="0.25">
      <c r="A77" s="28" t="s">
        <v>24</v>
      </c>
      <c r="B77" s="23"/>
      <c r="C77" s="23"/>
      <c r="D77" s="23"/>
      <c r="E77" s="23"/>
      <c r="F77" s="23"/>
      <c r="G77" s="23"/>
      <c r="H77" s="23"/>
      <c r="I77" s="23"/>
      <c r="J77" s="23"/>
      <c r="K77" s="23"/>
      <c r="L77" s="23"/>
      <c r="M77" s="23"/>
      <c r="N77" s="23"/>
      <c r="O77" s="23"/>
      <c r="P77" s="53">
        <v>18</v>
      </c>
      <c r="Q77" s="53">
        <v>36</v>
      </c>
      <c r="R77" s="53">
        <v>28</v>
      </c>
    </row>
    <row r="78" spans="1:18" s="5" customFormat="1" ht="22.5" customHeight="1" x14ac:dyDescent="0.25">
      <c r="A78" s="32" t="s">
        <v>51</v>
      </c>
      <c r="B78" s="23"/>
      <c r="C78" s="23"/>
      <c r="D78" s="23"/>
      <c r="E78" s="23"/>
      <c r="F78" s="23"/>
      <c r="G78" s="23"/>
      <c r="H78" s="23"/>
      <c r="I78" s="23"/>
      <c r="J78" s="23"/>
      <c r="K78" s="23"/>
      <c r="L78" s="23"/>
      <c r="M78" s="23"/>
      <c r="N78" s="23"/>
      <c r="O78" s="23"/>
      <c r="P78" s="53">
        <v>560</v>
      </c>
      <c r="Q78" s="53">
        <v>508</v>
      </c>
      <c r="R78" s="53">
        <v>348</v>
      </c>
    </row>
    <row r="79" spans="1:18" s="5" customFormat="1" ht="22.5" customHeight="1" x14ac:dyDescent="0.25">
      <c r="A79" s="28" t="s">
        <v>36</v>
      </c>
      <c r="B79" s="23"/>
      <c r="C79" s="23"/>
      <c r="D79" s="23"/>
      <c r="E79" s="23"/>
      <c r="F79" s="23"/>
      <c r="G79" s="23"/>
      <c r="H79" s="23"/>
      <c r="I79" s="23"/>
      <c r="J79" s="23"/>
      <c r="K79" s="23"/>
      <c r="L79" s="23"/>
      <c r="M79" s="23"/>
      <c r="N79" s="23"/>
      <c r="O79" s="23"/>
      <c r="P79" s="53">
        <v>127</v>
      </c>
      <c r="Q79" s="53">
        <v>95</v>
      </c>
      <c r="R79" s="53">
        <v>54</v>
      </c>
    </row>
    <row r="80" spans="1:18" s="5" customFormat="1" ht="22.5" customHeight="1" x14ac:dyDescent="0.25">
      <c r="A80" s="28" t="s">
        <v>24</v>
      </c>
      <c r="B80" s="23"/>
      <c r="C80" s="23"/>
      <c r="D80" s="23"/>
      <c r="E80" s="23"/>
      <c r="F80" s="23"/>
      <c r="G80" s="23"/>
      <c r="H80" s="23"/>
      <c r="I80" s="23"/>
      <c r="J80" s="23"/>
      <c r="K80" s="23"/>
      <c r="L80" s="23"/>
      <c r="M80" s="23"/>
      <c r="N80" s="23"/>
      <c r="O80" s="23"/>
      <c r="P80" s="53">
        <v>433</v>
      </c>
      <c r="Q80" s="53">
        <v>413</v>
      </c>
      <c r="R80" s="53">
        <v>294</v>
      </c>
    </row>
    <row r="81" spans="1:18" s="5" customFormat="1" ht="22.5" customHeight="1" x14ac:dyDescent="0.25">
      <c r="A81" s="20" t="s">
        <v>72</v>
      </c>
      <c r="B81" s="22"/>
      <c r="C81" s="22"/>
      <c r="D81" s="22"/>
      <c r="E81" s="22"/>
      <c r="F81" s="22"/>
      <c r="G81" s="22"/>
      <c r="H81" s="22"/>
      <c r="I81" s="22"/>
      <c r="J81" s="22"/>
      <c r="K81" s="22"/>
      <c r="L81" s="22"/>
      <c r="M81" s="22"/>
      <c r="N81" s="22"/>
      <c r="O81" s="22"/>
      <c r="P81" s="81">
        <v>2020</v>
      </c>
      <c r="Q81" s="81">
        <v>2021</v>
      </c>
      <c r="R81" s="81">
        <v>2022</v>
      </c>
    </row>
    <row r="82" spans="1:18" s="5" customFormat="1" ht="22.5" customHeight="1" x14ac:dyDescent="0.25">
      <c r="A82" s="36" t="s">
        <v>98</v>
      </c>
      <c r="B82" s="22"/>
      <c r="C82" s="22"/>
      <c r="D82" s="22"/>
      <c r="E82" s="22"/>
      <c r="F82" s="22"/>
      <c r="G82" s="22"/>
      <c r="H82" s="22"/>
      <c r="I82" s="22"/>
      <c r="J82" s="22"/>
      <c r="K82" s="22"/>
      <c r="L82" s="22"/>
      <c r="M82" s="22"/>
      <c r="N82" s="22"/>
      <c r="O82" s="22"/>
      <c r="P82" s="81"/>
      <c r="Q82" s="81"/>
      <c r="R82" s="81"/>
    </row>
    <row r="83" spans="1:18" s="5" customFormat="1" ht="22.5" customHeight="1" x14ac:dyDescent="0.25">
      <c r="A83" s="32" t="s">
        <v>93</v>
      </c>
      <c r="B83" s="22"/>
      <c r="C83" s="22"/>
      <c r="D83" s="22"/>
      <c r="E83" s="22"/>
      <c r="F83" s="22"/>
      <c r="G83" s="22"/>
      <c r="H83" s="22"/>
      <c r="I83" s="22"/>
      <c r="J83" s="22"/>
      <c r="K83" s="22"/>
      <c r="L83" s="22"/>
      <c r="M83" s="22"/>
      <c r="N83" s="22"/>
      <c r="O83" s="22"/>
      <c r="P83" s="54">
        <v>10340.280000000001</v>
      </c>
      <c r="Q83" s="54">
        <v>10340.280000000001</v>
      </c>
      <c r="R83" s="33">
        <v>11828.0852</v>
      </c>
    </row>
    <row r="84" spans="1:18" s="5" customFormat="1" ht="22.5" customHeight="1" x14ac:dyDescent="0.25">
      <c r="A84" s="32" t="s">
        <v>94</v>
      </c>
      <c r="B84" s="22"/>
      <c r="C84" s="22"/>
      <c r="D84" s="22"/>
      <c r="E84" s="22"/>
      <c r="F84" s="22"/>
      <c r="G84" s="22"/>
      <c r="H84" s="22"/>
      <c r="I84" s="22"/>
      <c r="J84" s="22"/>
      <c r="K84" s="22"/>
      <c r="L84" s="22"/>
      <c r="M84" s="22"/>
      <c r="N84" s="22"/>
      <c r="O84" s="22"/>
      <c r="P84" s="54">
        <v>1022.1</v>
      </c>
      <c r="Q84" s="54">
        <v>1022.1</v>
      </c>
      <c r="R84" s="33">
        <v>1390.4728</v>
      </c>
    </row>
    <row r="85" spans="1:18" s="5" customFormat="1" ht="22.5" customHeight="1" x14ac:dyDescent="0.25">
      <c r="A85" s="32" t="s">
        <v>95</v>
      </c>
      <c r="B85" s="22"/>
      <c r="C85" s="22"/>
      <c r="D85" s="22"/>
      <c r="E85" s="22"/>
      <c r="F85" s="22"/>
      <c r="G85" s="22"/>
      <c r="H85" s="22"/>
      <c r="I85" s="22"/>
      <c r="J85" s="22"/>
      <c r="K85" s="22"/>
      <c r="L85" s="22"/>
      <c r="M85" s="22"/>
      <c r="N85" s="22"/>
      <c r="O85" s="22"/>
      <c r="P85" s="54">
        <v>905.9</v>
      </c>
      <c r="Q85" s="54">
        <v>905.9</v>
      </c>
      <c r="R85" s="33">
        <v>910.97</v>
      </c>
    </row>
    <row r="86" spans="1:18" s="5" customFormat="1" ht="22.5" customHeight="1" x14ac:dyDescent="0.25">
      <c r="A86" s="32" t="s">
        <v>39</v>
      </c>
      <c r="B86" s="22"/>
      <c r="C86" s="22"/>
      <c r="D86" s="22"/>
      <c r="E86" s="22"/>
      <c r="F86" s="22"/>
      <c r="G86" s="22"/>
      <c r="H86" s="22"/>
      <c r="I86" s="22"/>
      <c r="J86" s="22"/>
      <c r="K86" s="22"/>
      <c r="L86" s="22"/>
      <c r="M86" s="22"/>
      <c r="N86" s="22"/>
      <c r="O86" s="22"/>
      <c r="P86" s="33">
        <v>87</v>
      </c>
      <c r="Q86" s="33">
        <v>87</v>
      </c>
      <c r="R86" s="33" t="s">
        <v>155</v>
      </c>
    </row>
    <row r="87" spans="1:18" s="5" customFormat="1" ht="22.5" customHeight="1" x14ac:dyDescent="0.25">
      <c r="A87" s="28" t="s">
        <v>37</v>
      </c>
      <c r="B87" s="22"/>
      <c r="C87" s="22"/>
      <c r="D87" s="22"/>
      <c r="E87" s="22"/>
      <c r="F87" s="22"/>
      <c r="G87" s="22"/>
      <c r="H87" s="22"/>
      <c r="I87" s="22"/>
      <c r="J87" s="22"/>
      <c r="K87" s="22"/>
      <c r="L87" s="22"/>
      <c r="M87" s="22"/>
      <c r="N87" s="22"/>
      <c r="O87" s="22"/>
      <c r="P87" s="33">
        <v>81</v>
      </c>
      <c r="Q87" s="33">
        <v>81</v>
      </c>
      <c r="R87" s="33">
        <v>68</v>
      </c>
    </row>
    <row r="88" spans="1:18" s="5" customFormat="1" ht="22.5" customHeight="1" x14ac:dyDescent="0.25">
      <c r="A88" s="28" t="s">
        <v>38</v>
      </c>
      <c r="B88" s="22"/>
      <c r="C88" s="22"/>
      <c r="D88" s="22"/>
      <c r="E88" s="22"/>
      <c r="F88" s="22"/>
      <c r="G88" s="22"/>
      <c r="H88" s="22"/>
      <c r="I88" s="22"/>
      <c r="J88" s="22"/>
      <c r="K88" s="22"/>
      <c r="L88" s="22"/>
      <c r="M88" s="22"/>
      <c r="N88" s="22"/>
      <c r="O88" s="22"/>
      <c r="P88" s="33">
        <v>6</v>
      </c>
      <c r="Q88" s="33">
        <v>6</v>
      </c>
      <c r="R88" s="33">
        <v>13</v>
      </c>
    </row>
    <row r="89" spans="1:18" s="5" customFormat="1" ht="22.5" customHeight="1" x14ac:dyDescent="0.25">
      <c r="A89" s="32" t="s">
        <v>40</v>
      </c>
      <c r="B89" s="22"/>
      <c r="C89" s="22"/>
      <c r="D89" s="22"/>
      <c r="E89" s="22"/>
      <c r="F89" s="22"/>
      <c r="G89" s="22"/>
      <c r="H89" s="22"/>
      <c r="I89" s="22"/>
      <c r="J89" s="22"/>
      <c r="K89" s="22"/>
      <c r="L89" s="22"/>
      <c r="M89" s="22"/>
      <c r="N89" s="22"/>
      <c r="O89" s="22"/>
      <c r="P89" s="33">
        <v>81</v>
      </c>
      <c r="Q89" s="33">
        <v>81</v>
      </c>
      <c r="R89" s="33">
        <v>94</v>
      </c>
    </row>
    <row r="90" spans="1:18" s="5" customFormat="1" ht="22.5" customHeight="1" x14ac:dyDescent="0.25">
      <c r="A90" s="32" t="s">
        <v>5</v>
      </c>
      <c r="B90" s="22"/>
      <c r="C90" s="22"/>
      <c r="D90" s="22"/>
      <c r="E90" s="22"/>
      <c r="F90" s="22"/>
      <c r="G90" s="22"/>
      <c r="H90" s="22"/>
      <c r="I90" s="22"/>
      <c r="J90" s="22"/>
      <c r="K90" s="22"/>
      <c r="L90" s="22"/>
      <c r="M90" s="22"/>
      <c r="N90" s="22"/>
      <c r="O90" s="22"/>
      <c r="P90" s="33">
        <v>10</v>
      </c>
      <c r="Q90" s="33">
        <v>10</v>
      </c>
      <c r="R90" s="33">
        <v>10</v>
      </c>
    </row>
    <row r="91" spans="1:18" s="5" customFormat="1" ht="22.5" customHeight="1" x14ac:dyDescent="0.25">
      <c r="A91" s="32" t="s">
        <v>6</v>
      </c>
      <c r="B91" s="22"/>
      <c r="C91" s="22"/>
      <c r="D91" s="22"/>
      <c r="E91" s="22"/>
      <c r="F91" s="22"/>
      <c r="G91" s="22"/>
      <c r="H91" s="22"/>
      <c r="I91" s="22"/>
      <c r="J91" s="22"/>
      <c r="K91" s="22"/>
      <c r="L91" s="22"/>
      <c r="M91" s="22"/>
      <c r="N91" s="22"/>
      <c r="O91" s="22"/>
      <c r="P91" s="33" t="s">
        <v>155</v>
      </c>
      <c r="Q91" s="33" t="s">
        <v>155</v>
      </c>
      <c r="R91" s="33">
        <v>1</v>
      </c>
    </row>
    <row r="92" spans="1:18" s="5" customFormat="1" ht="22.5" customHeight="1" x14ac:dyDescent="0.25">
      <c r="A92" s="32" t="s">
        <v>96</v>
      </c>
      <c r="B92" s="22"/>
      <c r="C92" s="22"/>
      <c r="D92" s="22"/>
      <c r="E92" s="22"/>
      <c r="F92" s="22"/>
      <c r="G92" s="22"/>
      <c r="H92" s="22"/>
      <c r="I92" s="22"/>
      <c r="J92" s="22"/>
      <c r="K92" s="22"/>
      <c r="L92" s="22"/>
      <c r="M92" s="22"/>
      <c r="N92" s="22"/>
      <c r="O92" s="22"/>
      <c r="P92" s="33">
        <v>76</v>
      </c>
      <c r="Q92" s="33">
        <v>79</v>
      </c>
      <c r="R92" s="33">
        <v>133.56</v>
      </c>
    </row>
    <row r="93" spans="1:18" s="5" customFormat="1" ht="22.5" customHeight="1" x14ac:dyDescent="0.25">
      <c r="A93" s="32" t="s">
        <v>97</v>
      </c>
      <c r="B93" s="22"/>
      <c r="C93" s="22"/>
      <c r="D93" s="22"/>
      <c r="E93" s="22"/>
      <c r="F93" s="22"/>
      <c r="G93" s="22"/>
      <c r="H93" s="22"/>
      <c r="I93" s="22"/>
      <c r="J93" s="22"/>
      <c r="K93" s="22"/>
      <c r="L93" s="22"/>
      <c r="M93" s="22"/>
      <c r="N93" s="22"/>
      <c r="O93" s="22"/>
      <c r="P93" s="33">
        <v>328.59</v>
      </c>
      <c r="Q93" s="33">
        <v>330.62</v>
      </c>
      <c r="R93" s="33">
        <v>344.84</v>
      </c>
    </row>
    <row r="94" spans="1:18" s="5" customFormat="1" ht="22.5" customHeight="1" x14ac:dyDescent="0.25">
      <c r="A94" s="32" t="s">
        <v>102</v>
      </c>
      <c r="B94" s="22"/>
      <c r="C94" s="22"/>
      <c r="D94" s="22"/>
      <c r="E94" s="22"/>
      <c r="F94" s="22"/>
      <c r="G94" s="22"/>
      <c r="H94" s="22"/>
      <c r="I94" s="22"/>
      <c r="J94" s="22"/>
      <c r="K94" s="22"/>
      <c r="L94" s="22"/>
      <c r="M94" s="22"/>
      <c r="N94" s="22"/>
      <c r="O94" s="22"/>
      <c r="P94" s="33">
        <v>8</v>
      </c>
      <c r="Q94" s="33">
        <v>6</v>
      </c>
      <c r="R94" s="33" t="s">
        <v>155</v>
      </c>
    </row>
    <row r="95" spans="1:18" s="5" customFormat="1" ht="22.5" customHeight="1" x14ac:dyDescent="0.25">
      <c r="A95" s="36" t="s">
        <v>62</v>
      </c>
      <c r="B95" s="22"/>
      <c r="C95" s="22"/>
      <c r="D95" s="22"/>
      <c r="E95" s="22"/>
      <c r="F95" s="22"/>
      <c r="G95" s="22"/>
      <c r="H95" s="22"/>
      <c r="I95" s="22"/>
      <c r="J95" s="22"/>
      <c r="K95" s="22"/>
      <c r="L95" s="22"/>
      <c r="M95" s="22"/>
      <c r="N95" s="22"/>
      <c r="O95" s="22"/>
      <c r="P95" s="37">
        <v>2020</v>
      </c>
      <c r="Q95" s="37">
        <v>2021</v>
      </c>
      <c r="R95" s="37">
        <v>2022</v>
      </c>
    </row>
    <row r="96" spans="1:18" s="5" customFormat="1" ht="22.5" customHeight="1" x14ac:dyDescent="0.25">
      <c r="A96" s="39" t="s">
        <v>61</v>
      </c>
      <c r="B96" s="22"/>
      <c r="C96" s="22"/>
      <c r="D96" s="22"/>
      <c r="E96" s="22"/>
      <c r="F96" s="22"/>
      <c r="G96" s="22"/>
      <c r="H96" s="22"/>
      <c r="I96" s="22"/>
      <c r="J96" s="22"/>
      <c r="K96" s="22"/>
      <c r="L96" s="22"/>
      <c r="M96" s="22"/>
      <c r="N96" s="22"/>
      <c r="O96" s="22"/>
      <c r="P96" s="42" t="s">
        <v>150</v>
      </c>
      <c r="Q96" s="42" t="s">
        <v>150</v>
      </c>
      <c r="R96" s="42">
        <v>10</v>
      </c>
    </row>
    <row r="97" spans="1:18" s="5" customFormat="1" ht="22.5" customHeight="1" x14ac:dyDescent="0.25">
      <c r="A97" s="36" t="s">
        <v>68</v>
      </c>
      <c r="B97" s="22"/>
      <c r="C97" s="22"/>
      <c r="D97" s="22"/>
      <c r="E97" s="22"/>
      <c r="F97" s="22"/>
      <c r="G97" s="22"/>
      <c r="H97" s="22"/>
      <c r="I97" s="22"/>
      <c r="J97" s="22"/>
      <c r="K97" s="22"/>
      <c r="L97" s="22"/>
      <c r="M97" s="22"/>
      <c r="N97" s="22"/>
      <c r="O97" s="22"/>
      <c r="P97" s="37">
        <v>2020</v>
      </c>
      <c r="Q97" s="38">
        <v>2021</v>
      </c>
      <c r="R97" s="38">
        <v>2022</v>
      </c>
    </row>
    <row r="98" spans="1:18" s="5" customFormat="1" ht="22.5" customHeight="1" x14ac:dyDescent="0.25">
      <c r="A98" s="39" t="s">
        <v>7</v>
      </c>
      <c r="B98" s="22"/>
      <c r="C98" s="22"/>
      <c r="D98" s="22"/>
      <c r="E98" s="22"/>
      <c r="F98" s="22"/>
      <c r="G98" s="22"/>
      <c r="H98" s="22"/>
      <c r="I98" s="22"/>
      <c r="J98" s="22"/>
      <c r="K98" s="22"/>
      <c r="L98" s="22"/>
      <c r="M98" s="22"/>
      <c r="N98" s="22"/>
      <c r="O98" s="22"/>
      <c r="P98" s="40" t="s">
        <v>155</v>
      </c>
      <c r="Q98" s="40" t="s">
        <v>155</v>
      </c>
      <c r="R98" s="40">
        <v>1</v>
      </c>
    </row>
    <row r="99" spans="1:18" s="5" customFormat="1" ht="22.5" customHeight="1" x14ac:dyDescent="0.25">
      <c r="A99" s="39" t="s">
        <v>8</v>
      </c>
      <c r="B99" s="22"/>
      <c r="C99" s="22"/>
      <c r="D99" s="22"/>
      <c r="E99" s="22"/>
      <c r="F99" s="22"/>
      <c r="G99" s="22"/>
      <c r="H99" s="22"/>
      <c r="I99" s="22"/>
      <c r="J99" s="22"/>
      <c r="K99" s="22"/>
      <c r="L99" s="22"/>
      <c r="M99" s="22"/>
      <c r="N99" s="22"/>
      <c r="O99" s="22"/>
      <c r="P99" s="33" t="s">
        <v>156</v>
      </c>
      <c r="Q99" s="33" t="s">
        <v>156</v>
      </c>
      <c r="R99" s="33">
        <v>10</v>
      </c>
    </row>
    <row r="100" spans="1:18" s="5" customFormat="1" ht="22.5" customHeight="1" x14ac:dyDescent="0.25">
      <c r="A100" s="39" t="s">
        <v>41</v>
      </c>
      <c r="B100" s="22"/>
      <c r="C100" s="22"/>
      <c r="D100" s="22"/>
      <c r="E100" s="22"/>
      <c r="F100" s="22"/>
      <c r="G100" s="22"/>
      <c r="H100" s="22"/>
      <c r="I100" s="22"/>
      <c r="J100" s="22"/>
      <c r="K100" s="22"/>
      <c r="L100" s="22"/>
      <c r="M100" s="22"/>
      <c r="N100" s="22"/>
      <c r="O100" s="22"/>
      <c r="P100" s="33" t="s">
        <v>155</v>
      </c>
      <c r="Q100" s="33" t="s">
        <v>155</v>
      </c>
      <c r="R100" s="33">
        <v>1</v>
      </c>
    </row>
    <row r="101" spans="1:18" s="5" customFormat="1" ht="22.5" customHeight="1" x14ac:dyDescent="0.25">
      <c r="A101" s="39" t="s">
        <v>99</v>
      </c>
      <c r="B101" s="22"/>
      <c r="C101" s="22"/>
      <c r="D101" s="22"/>
      <c r="E101" s="22"/>
      <c r="F101" s="22"/>
      <c r="G101" s="22"/>
      <c r="H101" s="22"/>
      <c r="I101" s="22"/>
      <c r="J101" s="22"/>
      <c r="K101" s="22"/>
      <c r="L101" s="22"/>
      <c r="M101" s="22"/>
      <c r="N101" s="22"/>
      <c r="O101" s="22"/>
      <c r="P101" s="33" t="s">
        <v>155</v>
      </c>
      <c r="Q101" s="33" t="s">
        <v>155</v>
      </c>
      <c r="R101" s="33">
        <v>67</v>
      </c>
    </row>
    <row r="102" spans="1:18" s="5" customFormat="1" ht="22.5" customHeight="1" x14ac:dyDescent="0.25">
      <c r="A102" s="32" t="s">
        <v>100</v>
      </c>
      <c r="B102" s="22"/>
      <c r="C102" s="22"/>
      <c r="D102" s="22"/>
      <c r="E102" s="22"/>
      <c r="F102" s="22"/>
      <c r="G102" s="22"/>
      <c r="H102" s="22"/>
      <c r="I102" s="22"/>
      <c r="J102" s="22"/>
      <c r="K102" s="22"/>
      <c r="L102" s="22"/>
      <c r="M102" s="22"/>
      <c r="N102" s="22"/>
      <c r="O102" s="22"/>
      <c r="P102" s="33" t="s">
        <v>155</v>
      </c>
      <c r="Q102" s="33" t="s">
        <v>155</v>
      </c>
      <c r="R102" s="33">
        <v>64</v>
      </c>
    </row>
    <row r="103" spans="1:18" s="5" customFormat="1" ht="22.5" customHeight="1" x14ac:dyDescent="0.25">
      <c r="A103" s="32" t="s">
        <v>42</v>
      </c>
      <c r="B103" s="22"/>
      <c r="C103" s="22"/>
      <c r="D103" s="22"/>
      <c r="E103" s="22"/>
      <c r="F103" s="22"/>
      <c r="G103" s="22"/>
      <c r="H103" s="22"/>
      <c r="I103" s="22"/>
      <c r="J103" s="22"/>
      <c r="K103" s="22"/>
      <c r="L103" s="22"/>
      <c r="M103" s="22"/>
      <c r="N103" s="22"/>
      <c r="O103" s="22"/>
      <c r="P103" s="33" t="s">
        <v>155</v>
      </c>
      <c r="Q103" s="33" t="s">
        <v>155</v>
      </c>
      <c r="R103" s="33">
        <v>15</v>
      </c>
    </row>
    <row r="104" spans="1:18" s="5" customFormat="1" ht="22.5" customHeight="1" x14ac:dyDescent="0.25">
      <c r="A104" s="32" t="s">
        <v>101</v>
      </c>
      <c r="B104" s="22"/>
      <c r="C104" s="22"/>
      <c r="D104" s="22"/>
      <c r="E104" s="22"/>
      <c r="F104" s="22"/>
      <c r="G104" s="22"/>
      <c r="H104" s="22"/>
      <c r="I104" s="22"/>
      <c r="J104" s="22"/>
      <c r="K104" s="22"/>
      <c r="L104" s="22"/>
      <c r="M104" s="22"/>
      <c r="N104" s="22"/>
      <c r="O104" s="22"/>
      <c r="P104" s="33" t="s">
        <v>155</v>
      </c>
      <c r="Q104" s="33" t="s">
        <v>155</v>
      </c>
      <c r="R104" s="33">
        <v>35</v>
      </c>
    </row>
    <row r="105" spans="1:18" s="5" customFormat="1" ht="22.5" customHeight="1" x14ac:dyDescent="0.25">
      <c r="A105" s="39" t="s">
        <v>141</v>
      </c>
      <c r="B105" s="22"/>
      <c r="C105" s="22"/>
      <c r="D105" s="22"/>
      <c r="E105" s="22"/>
      <c r="F105" s="22"/>
      <c r="G105" s="22"/>
      <c r="H105" s="22"/>
      <c r="I105" s="22"/>
      <c r="J105" s="22"/>
      <c r="K105" s="22"/>
      <c r="L105" s="22"/>
      <c r="M105" s="22"/>
      <c r="N105" s="22"/>
      <c r="O105" s="22"/>
      <c r="P105" s="42" t="s">
        <v>155</v>
      </c>
      <c r="Q105" s="22" t="s">
        <v>155</v>
      </c>
      <c r="R105" s="22" t="s">
        <v>155</v>
      </c>
    </row>
    <row r="106" spans="1:18" s="5" customFormat="1" ht="22.5" customHeight="1" x14ac:dyDescent="0.25">
      <c r="A106" s="36" t="s">
        <v>104</v>
      </c>
      <c r="B106" s="22"/>
      <c r="C106" s="22"/>
      <c r="D106" s="22"/>
      <c r="E106" s="22"/>
      <c r="F106" s="22"/>
      <c r="G106" s="22"/>
      <c r="H106" s="22"/>
      <c r="I106" s="22"/>
      <c r="J106" s="22"/>
      <c r="K106" s="22"/>
      <c r="L106" s="22"/>
      <c r="M106" s="22"/>
      <c r="N106" s="22"/>
      <c r="O106" s="22"/>
      <c r="P106" s="37">
        <v>2020</v>
      </c>
      <c r="Q106" s="37">
        <v>2021</v>
      </c>
      <c r="R106" s="37">
        <v>2022</v>
      </c>
    </row>
    <row r="107" spans="1:18" s="5" customFormat="1" ht="22.5" customHeight="1" x14ac:dyDescent="0.25">
      <c r="A107" s="39" t="s">
        <v>9</v>
      </c>
      <c r="B107" s="22"/>
      <c r="C107" s="22"/>
      <c r="D107" s="22"/>
      <c r="E107" s="22"/>
      <c r="F107" s="22"/>
      <c r="G107" s="22"/>
      <c r="H107" s="22"/>
      <c r="I107" s="22"/>
      <c r="J107" s="22"/>
      <c r="K107" s="22"/>
      <c r="L107" s="22"/>
      <c r="M107" s="22"/>
      <c r="N107" s="22"/>
      <c r="O107" s="22"/>
      <c r="P107" s="40">
        <v>1</v>
      </c>
      <c r="Q107" s="33">
        <v>1</v>
      </c>
      <c r="R107" s="33">
        <v>1</v>
      </c>
    </row>
    <row r="108" spans="1:18" s="5" customFormat="1" ht="22.5" customHeight="1" x14ac:dyDescent="0.25">
      <c r="A108" s="32" t="s">
        <v>17</v>
      </c>
      <c r="B108" s="22"/>
      <c r="C108" s="22"/>
      <c r="D108" s="22"/>
      <c r="E108" s="22"/>
      <c r="F108" s="22"/>
      <c r="G108" s="22"/>
      <c r="H108" s="22"/>
      <c r="I108" s="22"/>
      <c r="J108" s="22"/>
      <c r="K108" s="22"/>
      <c r="L108" s="22"/>
      <c r="M108" s="22"/>
      <c r="N108" s="22"/>
      <c r="O108" s="22"/>
      <c r="P108" s="33">
        <v>3</v>
      </c>
      <c r="Q108" s="33">
        <v>3</v>
      </c>
      <c r="R108" s="33">
        <v>3</v>
      </c>
    </row>
    <row r="109" spans="1:18" s="5" customFormat="1" ht="22.5" customHeight="1" x14ac:dyDescent="0.25">
      <c r="A109" s="39" t="s">
        <v>10</v>
      </c>
      <c r="B109" s="22"/>
      <c r="C109" s="22"/>
      <c r="D109" s="22"/>
      <c r="E109" s="22"/>
      <c r="F109" s="22"/>
      <c r="G109" s="22"/>
      <c r="H109" s="22"/>
      <c r="I109" s="22"/>
      <c r="J109" s="22"/>
      <c r="K109" s="22"/>
      <c r="L109" s="22"/>
      <c r="M109" s="22"/>
      <c r="N109" s="22"/>
      <c r="O109" s="22"/>
      <c r="P109" s="33">
        <v>2</v>
      </c>
      <c r="Q109" s="33">
        <v>2</v>
      </c>
      <c r="R109" s="33">
        <v>2</v>
      </c>
    </row>
    <row r="110" spans="1:18" s="5" customFormat="1" ht="22.5" customHeight="1" x14ac:dyDescent="0.25">
      <c r="A110" s="32" t="s">
        <v>52</v>
      </c>
      <c r="B110" s="22"/>
      <c r="C110" s="22"/>
      <c r="D110" s="22"/>
      <c r="E110" s="22"/>
      <c r="F110" s="22"/>
      <c r="G110" s="22"/>
      <c r="H110" s="22"/>
      <c r="I110" s="22"/>
      <c r="J110" s="22"/>
      <c r="K110" s="22"/>
      <c r="L110" s="22"/>
      <c r="M110" s="22"/>
      <c r="N110" s="22"/>
      <c r="O110" s="22"/>
      <c r="P110" s="33">
        <v>9497.02</v>
      </c>
      <c r="Q110" s="33">
        <v>7185.7</v>
      </c>
      <c r="R110" s="33">
        <v>7359.6</v>
      </c>
    </row>
    <row r="111" spans="1:18" s="5" customFormat="1" ht="22.5" customHeight="1" x14ac:dyDescent="0.25">
      <c r="A111" s="32" t="s">
        <v>103</v>
      </c>
      <c r="B111" s="22"/>
      <c r="C111" s="22"/>
      <c r="D111" s="22"/>
      <c r="E111" s="22"/>
      <c r="F111" s="22"/>
      <c r="G111" s="22"/>
      <c r="H111" s="22"/>
      <c r="I111" s="22"/>
      <c r="J111" s="22"/>
      <c r="K111" s="22"/>
      <c r="L111" s="22"/>
      <c r="M111" s="22"/>
      <c r="N111" s="22"/>
      <c r="O111" s="22"/>
      <c r="P111" s="33" t="s">
        <v>150</v>
      </c>
      <c r="Q111" s="33" t="s">
        <v>150</v>
      </c>
      <c r="R111" s="33" t="s">
        <v>150</v>
      </c>
    </row>
    <row r="112" spans="1:18" s="5" customFormat="1" ht="22.5" customHeight="1" x14ac:dyDescent="0.25">
      <c r="A112" s="39" t="s">
        <v>53</v>
      </c>
      <c r="B112" s="22"/>
      <c r="C112" s="22"/>
      <c r="D112" s="22"/>
      <c r="E112" s="22"/>
      <c r="F112" s="22"/>
      <c r="G112" s="22"/>
      <c r="H112" s="22"/>
      <c r="I112" s="22"/>
      <c r="J112" s="22"/>
      <c r="K112" s="22"/>
      <c r="L112" s="22"/>
      <c r="M112" s="22"/>
      <c r="N112" s="22"/>
      <c r="O112" s="22"/>
      <c r="P112" s="33">
        <v>87</v>
      </c>
      <c r="Q112" s="33">
        <v>87</v>
      </c>
      <c r="R112" s="33">
        <v>90.8</v>
      </c>
    </row>
    <row r="113" spans="1:18" s="5" customFormat="1" ht="22.5" customHeight="1" x14ac:dyDescent="0.25">
      <c r="A113" s="20" t="s">
        <v>73</v>
      </c>
      <c r="B113" s="22"/>
      <c r="C113" s="22"/>
      <c r="D113" s="22"/>
      <c r="E113" s="22"/>
      <c r="F113" s="22"/>
      <c r="G113" s="22"/>
      <c r="H113" s="22"/>
      <c r="I113" s="22"/>
      <c r="J113" s="22"/>
      <c r="K113" s="22"/>
      <c r="L113" s="22"/>
      <c r="M113" s="22"/>
      <c r="N113" s="22"/>
      <c r="O113" s="22"/>
      <c r="P113" s="37">
        <v>2020</v>
      </c>
      <c r="Q113" s="37">
        <v>2021</v>
      </c>
      <c r="R113" s="37">
        <v>2022</v>
      </c>
    </row>
    <row r="114" spans="1:18" s="5" customFormat="1" ht="22.5" customHeight="1" x14ac:dyDescent="0.3">
      <c r="A114" s="55" t="s">
        <v>132</v>
      </c>
      <c r="B114" s="22"/>
      <c r="C114" s="22"/>
      <c r="D114" s="22"/>
      <c r="E114" s="22"/>
      <c r="F114" s="22"/>
      <c r="G114" s="22"/>
      <c r="H114" s="22"/>
      <c r="I114" s="22"/>
      <c r="J114" s="22"/>
      <c r="K114" s="22"/>
      <c r="L114" s="22"/>
      <c r="M114" s="22"/>
      <c r="N114" s="22"/>
      <c r="O114" s="22"/>
      <c r="P114" s="56"/>
      <c r="Q114" s="56"/>
      <c r="R114" s="22"/>
    </row>
    <row r="115" spans="1:18" s="5" customFormat="1" ht="22.5" customHeight="1" x14ac:dyDescent="0.25">
      <c r="A115" s="28" t="s">
        <v>63</v>
      </c>
      <c r="B115" s="22"/>
      <c r="C115" s="22"/>
      <c r="D115" s="22"/>
      <c r="E115" s="22"/>
      <c r="F115" s="22"/>
      <c r="G115" s="22"/>
      <c r="H115" s="22"/>
      <c r="I115" s="22"/>
      <c r="J115" s="22"/>
      <c r="K115" s="22"/>
      <c r="L115" s="22"/>
      <c r="M115" s="22"/>
      <c r="N115" s="22"/>
      <c r="O115" s="22"/>
      <c r="P115" s="42">
        <v>53</v>
      </c>
      <c r="Q115" s="42">
        <v>54.9</v>
      </c>
      <c r="R115" s="22" t="s">
        <v>155</v>
      </c>
    </row>
    <row r="116" spans="1:18" s="5" customFormat="1" ht="22.5" customHeight="1" x14ac:dyDescent="0.25">
      <c r="A116" s="28" t="s">
        <v>64</v>
      </c>
      <c r="B116" s="22"/>
      <c r="C116" s="22"/>
      <c r="D116" s="22"/>
      <c r="E116" s="22"/>
      <c r="F116" s="22"/>
      <c r="G116" s="22"/>
      <c r="H116" s="22"/>
      <c r="I116" s="22"/>
      <c r="J116" s="22"/>
      <c r="K116" s="22"/>
      <c r="L116" s="22"/>
      <c r="M116" s="22"/>
      <c r="N116" s="22"/>
      <c r="O116" s="22"/>
      <c r="P116" s="42">
        <v>47</v>
      </c>
      <c r="Q116" s="42">
        <v>45.1</v>
      </c>
      <c r="R116" s="22" t="s">
        <v>155</v>
      </c>
    </row>
    <row r="117" spans="1:18" s="5" customFormat="1" ht="22.5" customHeight="1" x14ac:dyDescent="0.3">
      <c r="A117" s="55" t="s">
        <v>133</v>
      </c>
      <c r="B117" s="22"/>
      <c r="C117" s="22"/>
      <c r="D117" s="22"/>
      <c r="E117" s="22"/>
      <c r="F117" s="22"/>
      <c r="G117" s="22"/>
      <c r="H117" s="22"/>
      <c r="I117" s="22"/>
      <c r="J117" s="22"/>
      <c r="K117" s="22"/>
      <c r="L117" s="22"/>
      <c r="M117" s="22"/>
      <c r="N117" s="22"/>
      <c r="O117" s="22"/>
      <c r="P117" s="42"/>
      <c r="Q117" s="42"/>
      <c r="R117" s="42"/>
    </row>
    <row r="118" spans="1:18" s="5" customFormat="1" ht="22.5" customHeight="1" x14ac:dyDescent="0.25">
      <c r="A118" s="28" t="s">
        <v>23</v>
      </c>
      <c r="B118" s="22"/>
      <c r="C118" s="22"/>
      <c r="D118" s="22"/>
      <c r="E118" s="22"/>
      <c r="F118" s="22"/>
      <c r="G118" s="22"/>
      <c r="H118" s="22"/>
      <c r="I118" s="22"/>
      <c r="J118" s="22"/>
      <c r="K118" s="22"/>
      <c r="L118" s="22"/>
      <c r="M118" s="22"/>
      <c r="N118" s="22"/>
      <c r="O118" s="22"/>
      <c r="P118" s="42">
        <v>72.5</v>
      </c>
      <c r="Q118" s="42">
        <v>72.489999999999995</v>
      </c>
      <c r="R118" s="42">
        <v>70.89</v>
      </c>
    </row>
    <row r="119" spans="1:18" s="5" customFormat="1" ht="22.5" customHeight="1" x14ac:dyDescent="0.25">
      <c r="A119" s="28" t="s">
        <v>24</v>
      </c>
      <c r="B119" s="22"/>
      <c r="C119" s="22"/>
      <c r="D119" s="22"/>
      <c r="E119" s="22"/>
      <c r="F119" s="22"/>
      <c r="G119" s="22"/>
      <c r="H119" s="22"/>
      <c r="I119" s="22"/>
      <c r="J119" s="22"/>
      <c r="K119" s="22"/>
      <c r="L119" s="22"/>
      <c r="M119" s="22"/>
      <c r="N119" s="22"/>
      <c r="O119" s="22"/>
      <c r="P119" s="42">
        <v>60.3</v>
      </c>
      <c r="Q119" s="42">
        <v>60.3</v>
      </c>
      <c r="R119" s="42">
        <v>56.59</v>
      </c>
    </row>
    <row r="120" spans="1:18" s="5" customFormat="1" ht="22.5" customHeight="1" x14ac:dyDescent="0.3">
      <c r="A120" s="55" t="s">
        <v>134</v>
      </c>
      <c r="B120" s="22"/>
      <c r="C120" s="22"/>
      <c r="D120" s="22"/>
      <c r="E120" s="22"/>
      <c r="F120" s="22"/>
      <c r="G120" s="22"/>
      <c r="H120" s="22"/>
      <c r="I120" s="22"/>
      <c r="J120" s="22"/>
      <c r="K120" s="22"/>
      <c r="L120" s="22"/>
      <c r="M120" s="22"/>
      <c r="N120" s="22"/>
      <c r="O120" s="22"/>
      <c r="P120" s="42"/>
      <c r="Q120" s="42"/>
      <c r="R120" s="22"/>
    </row>
    <row r="121" spans="1:18" s="5" customFormat="1" ht="22.5" customHeight="1" x14ac:dyDescent="0.25">
      <c r="A121" s="28" t="s">
        <v>23</v>
      </c>
      <c r="B121" s="22"/>
      <c r="C121" s="22"/>
      <c r="D121" s="22"/>
      <c r="E121" s="22"/>
      <c r="F121" s="22"/>
      <c r="G121" s="22"/>
      <c r="H121" s="22"/>
      <c r="I121" s="22"/>
      <c r="J121" s="22"/>
      <c r="K121" s="22"/>
      <c r="L121" s="22"/>
      <c r="M121" s="22"/>
      <c r="N121" s="22"/>
      <c r="O121" s="22"/>
      <c r="P121" s="42">
        <v>27.5</v>
      </c>
      <c r="Q121" s="42">
        <v>29.1</v>
      </c>
      <c r="R121" s="22" t="s">
        <v>155</v>
      </c>
    </row>
    <row r="122" spans="1:18" s="5" customFormat="1" ht="22.5" customHeight="1" x14ac:dyDescent="0.25">
      <c r="A122" s="28" t="s">
        <v>24</v>
      </c>
      <c r="B122" s="22"/>
      <c r="C122" s="22"/>
      <c r="D122" s="22"/>
      <c r="E122" s="22"/>
      <c r="F122" s="22"/>
      <c r="G122" s="22"/>
      <c r="H122" s="22"/>
      <c r="I122" s="22"/>
      <c r="J122" s="22"/>
      <c r="K122" s="22"/>
      <c r="L122" s="22"/>
      <c r="M122" s="22"/>
      <c r="N122" s="22"/>
      <c r="O122" s="22"/>
      <c r="P122" s="42">
        <v>39.700000000000003</v>
      </c>
      <c r="Q122" s="42">
        <v>43.4</v>
      </c>
      <c r="R122" s="22" t="s">
        <v>155</v>
      </c>
    </row>
    <row r="123" spans="1:18" s="5" customFormat="1" ht="22.5" customHeight="1" x14ac:dyDescent="0.3">
      <c r="A123" s="55" t="s">
        <v>135</v>
      </c>
      <c r="B123" s="22"/>
      <c r="C123" s="22"/>
      <c r="D123" s="22"/>
      <c r="E123" s="22"/>
      <c r="F123" s="22"/>
      <c r="G123" s="22"/>
      <c r="H123" s="22"/>
      <c r="I123" s="22"/>
      <c r="J123" s="22"/>
      <c r="K123" s="22"/>
      <c r="L123" s="22"/>
      <c r="M123" s="22"/>
      <c r="N123" s="22"/>
      <c r="O123" s="22"/>
      <c r="P123" s="42"/>
      <c r="Q123" s="42"/>
      <c r="R123" s="22"/>
    </row>
    <row r="124" spans="1:18" s="5" customFormat="1" ht="22.5" customHeight="1" x14ac:dyDescent="0.25">
      <c r="A124" s="28" t="s">
        <v>23</v>
      </c>
      <c r="B124" s="22"/>
      <c r="C124" s="22"/>
      <c r="D124" s="22"/>
      <c r="E124" s="22"/>
      <c r="F124" s="22"/>
      <c r="G124" s="22"/>
      <c r="H124" s="22"/>
      <c r="I124" s="22"/>
      <c r="J124" s="22"/>
      <c r="K124" s="22"/>
      <c r="L124" s="22"/>
      <c r="M124" s="22"/>
      <c r="N124" s="22"/>
      <c r="O124" s="22"/>
      <c r="P124" s="42">
        <v>98.9</v>
      </c>
      <c r="Q124" s="42">
        <v>97.4</v>
      </c>
      <c r="R124" s="22" t="s">
        <v>155</v>
      </c>
    </row>
    <row r="125" spans="1:18" s="5" customFormat="1" ht="22.5" customHeight="1" x14ac:dyDescent="0.25">
      <c r="A125" s="28" t="s">
        <v>24</v>
      </c>
      <c r="B125" s="22"/>
      <c r="C125" s="22"/>
      <c r="D125" s="22"/>
      <c r="E125" s="22"/>
      <c r="F125" s="22"/>
      <c r="G125" s="22"/>
      <c r="H125" s="22"/>
      <c r="I125" s="22"/>
      <c r="J125" s="22"/>
      <c r="K125" s="22"/>
      <c r="L125" s="22"/>
      <c r="M125" s="22"/>
      <c r="N125" s="22"/>
      <c r="O125" s="22"/>
      <c r="P125" s="42">
        <v>99.1</v>
      </c>
      <c r="Q125" s="42">
        <v>95.4</v>
      </c>
      <c r="R125" s="22" t="s">
        <v>155</v>
      </c>
    </row>
    <row r="126" spans="1:18" s="5" customFormat="1" ht="22.5" customHeight="1" x14ac:dyDescent="0.3">
      <c r="A126" s="55" t="s">
        <v>136</v>
      </c>
      <c r="B126" s="22"/>
      <c r="C126" s="22"/>
      <c r="D126" s="22"/>
      <c r="E126" s="22"/>
      <c r="F126" s="22"/>
      <c r="G126" s="22"/>
      <c r="H126" s="22"/>
      <c r="I126" s="22"/>
      <c r="J126" s="22"/>
      <c r="K126" s="22"/>
      <c r="L126" s="22"/>
      <c r="M126" s="22"/>
      <c r="N126" s="22"/>
      <c r="O126" s="22"/>
      <c r="P126" s="42"/>
      <c r="Q126" s="42"/>
      <c r="R126" s="22"/>
    </row>
    <row r="127" spans="1:18" s="5" customFormat="1" ht="22.5" customHeight="1" x14ac:dyDescent="0.25">
      <c r="A127" s="28" t="s">
        <v>23</v>
      </c>
      <c r="B127" s="22"/>
      <c r="C127" s="22"/>
      <c r="D127" s="22"/>
      <c r="E127" s="22"/>
      <c r="F127" s="22"/>
      <c r="G127" s="22"/>
      <c r="H127" s="22"/>
      <c r="I127" s="22"/>
      <c r="J127" s="22"/>
      <c r="K127" s="22"/>
      <c r="L127" s="22"/>
      <c r="M127" s="22"/>
      <c r="N127" s="22"/>
      <c r="O127" s="22"/>
      <c r="P127" s="42">
        <v>1.1000000000000001</v>
      </c>
      <c r="Q127" s="42">
        <v>2.6</v>
      </c>
      <c r="R127" s="22" t="s">
        <v>155</v>
      </c>
    </row>
    <row r="128" spans="1:18" s="5" customFormat="1" ht="22.5" customHeight="1" x14ac:dyDescent="0.25">
      <c r="A128" s="28" t="s">
        <v>24</v>
      </c>
      <c r="B128" s="22"/>
      <c r="C128" s="22"/>
      <c r="D128" s="22"/>
      <c r="E128" s="22"/>
      <c r="F128" s="22"/>
      <c r="G128" s="22"/>
      <c r="H128" s="22"/>
      <c r="I128" s="22"/>
      <c r="J128" s="22"/>
      <c r="K128" s="22"/>
      <c r="L128" s="22"/>
      <c r="M128" s="22"/>
      <c r="N128" s="22"/>
      <c r="O128" s="22"/>
      <c r="P128" s="42">
        <v>0.9</v>
      </c>
      <c r="Q128" s="42">
        <v>4.5999999999999996</v>
      </c>
      <c r="R128" s="22" t="s">
        <v>155</v>
      </c>
    </row>
    <row r="129" spans="1:20" s="5" customFormat="1" ht="22.5" customHeight="1" x14ac:dyDescent="0.3">
      <c r="A129" s="55" t="s">
        <v>137</v>
      </c>
      <c r="B129" s="22"/>
      <c r="C129" s="22"/>
      <c r="D129" s="22"/>
      <c r="E129" s="22"/>
      <c r="F129" s="22"/>
      <c r="G129" s="22"/>
      <c r="H129" s="22"/>
      <c r="I129" s="22"/>
      <c r="J129" s="22"/>
      <c r="K129" s="22"/>
      <c r="L129" s="22"/>
      <c r="M129" s="22"/>
      <c r="N129" s="22"/>
      <c r="O129" s="22"/>
      <c r="P129" s="42"/>
      <c r="Q129" s="42"/>
      <c r="R129" s="22"/>
    </row>
    <row r="130" spans="1:20" s="5" customFormat="1" ht="22.5" customHeight="1" x14ac:dyDescent="0.25">
      <c r="A130" s="28" t="s">
        <v>23</v>
      </c>
      <c r="B130" s="22"/>
      <c r="C130" s="22"/>
      <c r="D130" s="22"/>
      <c r="E130" s="22"/>
      <c r="F130" s="22"/>
      <c r="G130" s="22"/>
      <c r="H130" s="22"/>
      <c r="I130" s="22"/>
      <c r="J130" s="22"/>
      <c r="K130" s="22"/>
      <c r="L130" s="22"/>
      <c r="M130" s="22"/>
      <c r="N130" s="22"/>
      <c r="O130" s="22"/>
      <c r="P130" s="42">
        <v>0.8</v>
      </c>
      <c r="Q130" s="42">
        <v>1.9</v>
      </c>
      <c r="R130" s="22" t="s">
        <v>155</v>
      </c>
    </row>
    <row r="131" spans="1:20" s="5" customFormat="1" ht="22.5" customHeight="1" x14ac:dyDescent="0.25">
      <c r="A131" s="28" t="s">
        <v>24</v>
      </c>
      <c r="B131" s="22"/>
      <c r="C131" s="22"/>
      <c r="D131" s="22"/>
      <c r="E131" s="22"/>
      <c r="F131" s="22"/>
      <c r="G131" s="22"/>
      <c r="H131" s="22"/>
      <c r="I131" s="22"/>
      <c r="J131" s="22"/>
      <c r="K131" s="22"/>
      <c r="L131" s="22"/>
      <c r="M131" s="22"/>
      <c r="N131" s="22"/>
      <c r="O131" s="22"/>
      <c r="P131" s="42">
        <v>0.6</v>
      </c>
      <c r="Q131" s="42">
        <v>2.6</v>
      </c>
      <c r="R131" s="22" t="s">
        <v>155</v>
      </c>
    </row>
    <row r="132" spans="1:20" s="5" customFormat="1" ht="22.5" customHeight="1" x14ac:dyDescent="0.3">
      <c r="A132" s="55" t="s">
        <v>138</v>
      </c>
      <c r="B132" s="22"/>
      <c r="C132" s="22"/>
      <c r="D132" s="22"/>
      <c r="E132" s="22"/>
      <c r="F132" s="22"/>
      <c r="G132" s="22"/>
      <c r="H132" s="22"/>
      <c r="I132" s="22"/>
      <c r="J132" s="22"/>
      <c r="K132" s="22"/>
      <c r="L132" s="22"/>
      <c r="M132" s="22"/>
      <c r="N132" s="22"/>
      <c r="O132" s="22"/>
      <c r="P132" s="42"/>
      <c r="Q132" s="42"/>
      <c r="R132" s="22"/>
    </row>
    <row r="133" spans="1:20" s="5" customFormat="1" ht="22.5" customHeight="1" x14ac:dyDescent="0.25">
      <c r="A133" s="28" t="s">
        <v>23</v>
      </c>
      <c r="B133" s="22"/>
      <c r="C133" s="22"/>
      <c r="D133" s="22"/>
      <c r="E133" s="22"/>
      <c r="F133" s="22"/>
      <c r="G133" s="22"/>
      <c r="H133" s="22"/>
      <c r="I133" s="22"/>
      <c r="J133" s="22"/>
      <c r="K133" s="22"/>
      <c r="L133" s="22"/>
      <c r="M133" s="22"/>
      <c r="N133" s="22"/>
      <c r="O133" s="22"/>
      <c r="P133" s="42">
        <v>11.1</v>
      </c>
      <c r="Q133" s="42">
        <v>18.3</v>
      </c>
      <c r="R133" s="22" t="s">
        <v>155</v>
      </c>
    </row>
    <row r="134" spans="1:20" s="5" customFormat="1" ht="22.5" customHeight="1" x14ac:dyDescent="0.25">
      <c r="A134" s="28" t="s">
        <v>24</v>
      </c>
      <c r="B134" s="22"/>
      <c r="C134" s="22"/>
      <c r="D134" s="22"/>
      <c r="E134" s="22"/>
      <c r="F134" s="22"/>
      <c r="G134" s="22"/>
      <c r="H134" s="22"/>
      <c r="I134" s="22"/>
      <c r="J134" s="22"/>
      <c r="K134" s="22"/>
      <c r="L134" s="22"/>
      <c r="M134" s="22"/>
      <c r="N134" s="22"/>
      <c r="O134" s="22"/>
      <c r="P134" s="42">
        <v>17.600000000000001</v>
      </c>
      <c r="Q134" s="42">
        <v>14.5</v>
      </c>
      <c r="R134" s="22" t="s">
        <v>155</v>
      </c>
    </row>
    <row r="135" spans="1:20" s="5" customFormat="1" ht="22.5" customHeight="1" x14ac:dyDescent="0.25">
      <c r="A135" s="20" t="s">
        <v>74</v>
      </c>
      <c r="B135" s="22"/>
      <c r="C135" s="22"/>
      <c r="D135" s="22"/>
      <c r="E135" s="22"/>
      <c r="F135" s="22"/>
      <c r="G135" s="22"/>
      <c r="H135" s="22"/>
      <c r="I135" s="22"/>
      <c r="J135" s="22"/>
      <c r="K135" s="22"/>
      <c r="L135" s="22"/>
      <c r="M135" s="22"/>
      <c r="N135" s="22"/>
      <c r="O135" s="22"/>
      <c r="P135" s="37">
        <v>2020</v>
      </c>
      <c r="Q135" s="37">
        <v>2021</v>
      </c>
      <c r="R135" s="37">
        <v>2022</v>
      </c>
    </row>
    <row r="136" spans="1:20" s="5" customFormat="1" ht="22.5" customHeight="1" x14ac:dyDescent="0.25">
      <c r="A136" s="57" t="s">
        <v>123</v>
      </c>
      <c r="B136" s="22"/>
      <c r="C136" s="22"/>
      <c r="D136" s="22"/>
      <c r="E136" s="22"/>
      <c r="F136" s="22"/>
      <c r="G136" s="22"/>
      <c r="H136" s="22"/>
      <c r="I136" s="22"/>
      <c r="J136" s="22"/>
      <c r="K136" s="22"/>
      <c r="L136" s="22"/>
      <c r="M136" s="22"/>
      <c r="N136" s="22"/>
      <c r="O136" s="22"/>
      <c r="P136" s="58">
        <f>SUM(P137:P143)</f>
        <v>628.93999999999994</v>
      </c>
      <c r="Q136" s="58">
        <f>SUM(Q137:Q143)</f>
        <v>815.27</v>
      </c>
      <c r="R136" s="58">
        <f>SUM(R137:R143)</f>
        <v>759.36</v>
      </c>
    </row>
    <row r="137" spans="1:20" s="5" customFormat="1" ht="22.5" customHeight="1" x14ac:dyDescent="0.3">
      <c r="A137" s="59" t="s">
        <v>124</v>
      </c>
      <c r="B137" s="22"/>
      <c r="C137" s="22"/>
      <c r="D137" s="22"/>
      <c r="E137" s="22"/>
      <c r="F137" s="22"/>
      <c r="G137" s="22"/>
      <c r="H137" s="22"/>
      <c r="I137" s="22"/>
      <c r="J137" s="22"/>
      <c r="K137" s="22"/>
      <c r="L137" s="22"/>
      <c r="M137" s="22"/>
      <c r="N137" s="22"/>
      <c r="O137" s="22"/>
      <c r="P137" s="60">
        <v>0</v>
      </c>
      <c r="Q137" s="60">
        <v>0</v>
      </c>
      <c r="R137" s="61">
        <v>5</v>
      </c>
    </row>
    <row r="138" spans="1:20" s="5" customFormat="1" ht="22.5" customHeight="1" x14ac:dyDescent="0.3">
      <c r="A138" s="59" t="s">
        <v>125</v>
      </c>
      <c r="B138" s="22"/>
      <c r="C138" s="22"/>
      <c r="D138" s="22"/>
      <c r="E138" s="22"/>
      <c r="F138" s="22"/>
      <c r="G138" s="22"/>
      <c r="H138" s="22"/>
      <c r="I138" s="22"/>
      <c r="J138" s="22"/>
      <c r="K138" s="22"/>
      <c r="L138" s="22"/>
      <c r="M138" s="22"/>
      <c r="N138" s="22"/>
      <c r="O138" s="22"/>
      <c r="P138" s="60">
        <v>60</v>
      </c>
      <c r="Q138" s="60" t="s">
        <v>157</v>
      </c>
      <c r="R138" s="61">
        <v>60</v>
      </c>
      <c r="T138" s="14"/>
    </row>
    <row r="139" spans="1:20" s="5" customFormat="1" ht="22.5" customHeight="1" x14ac:dyDescent="0.3">
      <c r="A139" s="59" t="s">
        <v>126</v>
      </c>
      <c r="B139" s="22"/>
      <c r="C139" s="22"/>
      <c r="D139" s="22"/>
      <c r="E139" s="22"/>
      <c r="F139" s="22"/>
      <c r="G139" s="22"/>
      <c r="H139" s="22"/>
      <c r="I139" s="22"/>
      <c r="J139" s="22"/>
      <c r="K139" s="22"/>
      <c r="L139" s="22"/>
      <c r="M139" s="22"/>
      <c r="N139" s="22"/>
      <c r="O139" s="22"/>
      <c r="P139" s="60">
        <v>74</v>
      </c>
      <c r="Q139" s="60" t="s">
        <v>157</v>
      </c>
      <c r="R139" s="61">
        <v>132</v>
      </c>
      <c r="T139" s="14"/>
    </row>
    <row r="140" spans="1:20" s="5" customFormat="1" ht="22.5" customHeight="1" x14ac:dyDescent="0.3">
      <c r="A140" s="59" t="s">
        <v>54</v>
      </c>
      <c r="B140" s="22"/>
      <c r="C140" s="22"/>
      <c r="D140" s="22"/>
      <c r="E140" s="22"/>
      <c r="F140" s="22"/>
      <c r="G140" s="22"/>
      <c r="H140" s="22"/>
      <c r="I140" s="22"/>
      <c r="J140" s="22"/>
      <c r="K140" s="22"/>
      <c r="L140" s="22"/>
      <c r="M140" s="22"/>
      <c r="N140" s="22"/>
      <c r="O140" s="22"/>
      <c r="P140" s="62">
        <v>51.92</v>
      </c>
      <c r="Q140" s="62">
        <v>51.92</v>
      </c>
      <c r="R140" s="61">
        <v>119.34</v>
      </c>
      <c r="T140" s="14"/>
    </row>
    <row r="141" spans="1:20" s="5" customFormat="1" ht="22.5" customHeight="1" x14ac:dyDescent="0.3">
      <c r="A141" s="59" t="s">
        <v>55</v>
      </c>
      <c r="B141" s="22"/>
      <c r="C141" s="22"/>
      <c r="D141" s="22"/>
      <c r="E141" s="22"/>
      <c r="F141" s="22"/>
      <c r="G141" s="22"/>
      <c r="H141" s="22"/>
      <c r="I141" s="22"/>
      <c r="J141" s="22"/>
      <c r="K141" s="22"/>
      <c r="L141" s="22"/>
      <c r="M141" s="22"/>
      <c r="N141" s="22"/>
      <c r="O141" s="22"/>
      <c r="P141" s="63">
        <v>7.32</v>
      </c>
      <c r="Q141" s="63">
        <v>7.32</v>
      </c>
      <c r="R141" s="61">
        <v>7.32</v>
      </c>
      <c r="T141" s="14"/>
    </row>
    <row r="142" spans="1:20" s="5" customFormat="1" ht="22.5" customHeight="1" x14ac:dyDescent="0.3">
      <c r="A142" s="59" t="s">
        <v>127</v>
      </c>
      <c r="B142" s="22"/>
      <c r="C142" s="22"/>
      <c r="D142" s="22"/>
      <c r="E142" s="22"/>
      <c r="F142" s="22"/>
      <c r="G142" s="22"/>
      <c r="H142" s="22"/>
      <c r="I142" s="22"/>
      <c r="J142" s="22"/>
      <c r="K142" s="22"/>
      <c r="L142" s="22"/>
      <c r="M142" s="22"/>
      <c r="N142" s="22"/>
      <c r="O142" s="22"/>
      <c r="P142" s="62">
        <v>394.04</v>
      </c>
      <c r="Q142" s="62">
        <v>756.03</v>
      </c>
      <c r="R142" s="61">
        <v>394.04</v>
      </c>
      <c r="T142" s="14"/>
    </row>
    <row r="143" spans="1:20" s="5" customFormat="1" ht="22.5" customHeight="1" x14ac:dyDescent="0.3">
      <c r="A143" s="59" t="s">
        <v>128</v>
      </c>
      <c r="B143" s="22"/>
      <c r="C143" s="22"/>
      <c r="D143" s="22"/>
      <c r="E143" s="22"/>
      <c r="F143" s="22"/>
      <c r="G143" s="22"/>
      <c r="H143" s="22"/>
      <c r="I143" s="22"/>
      <c r="J143" s="22"/>
      <c r="K143" s="22"/>
      <c r="L143" s="22"/>
      <c r="M143" s="22"/>
      <c r="N143" s="22"/>
      <c r="O143" s="22"/>
      <c r="P143" s="62">
        <v>41.66</v>
      </c>
      <c r="Q143" s="62" t="s">
        <v>157</v>
      </c>
      <c r="R143" s="61">
        <v>41.66</v>
      </c>
      <c r="T143" s="14"/>
    </row>
    <row r="144" spans="1:20" s="5" customFormat="1" ht="22.5" customHeight="1" x14ac:dyDescent="0.25">
      <c r="A144" s="39" t="s">
        <v>65</v>
      </c>
      <c r="B144" s="22"/>
      <c r="C144" s="22"/>
      <c r="D144" s="22"/>
      <c r="E144" s="22"/>
      <c r="F144" s="22"/>
      <c r="G144" s="22"/>
      <c r="H144" s="22"/>
      <c r="I144" s="22"/>
      <c r="J144" s="22"/>
      <c r="K144" s="22"/>
      <c r="L144" s="22"/>
      <c r="M144" s="22"/>
      <c r="N144" s="22"/>
      <c r="O144" s="22"/>
      <c r="P144" s="58" t="s">
        <v>150</v>
      </c>
      <c r="Q144" s="58" t="s">
        <v>150</v>
      </c>
      <c r="R144" s="64">
        <v>3</v>
      </c>
    </row>
    <row r="145" spans="1:19" s="5" customFormat="1" ht="22.5" customHeight="1" x14ac:dyDescent="0.25">
      <c r="A145" s="39" t="s">
        <v>66</v>
      </c>
      <c r="B145" s="22"/>
      <c r="C145" s="22"/>
      <c r="D145" s="22"/>
      <c r="E145" s="22"/>
      <c r="F145" s="22"/>
      <c r="G145" s="22"/>
      <c r="H145" s="22"/>
      <c r="I145" s="22"/>
      <c r="J145" s="22"/>
      <c r="K145" s="22"/>
      <c r="L145" s="22"/>
      <c r="M145" s="22"/>
      <c r="N145" s="22"/>
      <c r="O145" s="22"/>
      <c r="P145" s="65" t="s">
        <v>150</v>
      </c>
      <c r="Q145" s="65" t="s">
        <v>150</v>
      </c>
      <c r="R145" s="66" t="s">
        <v>150</v>
      </c>
    </row>
    <row r="146" spans="1:19" s="5" customFormat="1" ht="22.5" customHeight="1" x14ac:dyDescent="0.3">
      <c r="A146" s="32" t="s">
        <v>106</v>
      </c>
      <c r="B146" s="22"/>
      <c r="C146" s="22"/>
      <c r="D146" s="22"/>
      <c r="E146" s="22"/>
      <c r="F146" s="22"/>
      <c r="G146" s="22"/>
      <c r="H146" s="22"/>
      <c r="I146" s="22"/>
      <c r="J146" s="22"/>
      <c r="K146" s="22"/>
      <c r="L146" s="22"/>
      <c r="M146" s="22"/>
      <c r="N146" s="22"/>
      <c r="O146" s="22"/>
      <c r="P146" s="67">
        <v>7</v>
      </c>
      <c r="Q146" s="68">
        <v>7</v>
      </c>
      <c r="R146" s="61">
        <v>3</v>
      </c>
    </row>
    <row r="147" spans="1:19" s="5" customFormat="1" ht="22.5" customHeight="1" x14ac:dyDescent="0.3">
      <c r="A147" s="32" t="s">
        <v>129</v>
      </c>
      <c r="B147" s="22"/>
      <c r="C147" s="22"/>
      <c r="D147" s="22"/>
      <c r="E147" s="22"/>
      <c r="F147" s="22"/>
      <c r="G147" s="22"/>
      <c r="H147" s="22"/>
      <c r="I147" s="22"/>
      <c r="J147" s="22"/>
      <c r="K147" s="22"/>
      <c r="L147" s="22"/>
      <c r="M147" s="22"/>
      <c r="N147" s="22"/>
      <c r="O147" s="22"/>
      <c r="P147" s="69">
        <v>21371</v>
      </c>
      <c r="Q147" s="68">
        <v>22791</v>
      </c>
      <c r="R147" s="61">
        <v>43500</v>
      </c>
    </row>
    <row r="148" spans="1:19" s="5" customFormat="1" ht="22.5" customHeight="1" x14ac:dyDescent="0.3">
      <c r="A148" s="32" t="s">
        <v>130</v>
      </c>
      <c r="B148" s="22"/>
      <c r="C148" s="22"/>
      <c r="D148" s="22"/>
      <c r="E148" s="22"/>
      <c r="F148" s="22"/>
      <c r="G148" s="22"/>
      <c r="H148" s="22"/>
      <c r="I148" s="22"/>
      <c r="J148" s="22"/>
      <c r="K148" s="22"/>
      <c r="L148" s="22"/>
      <c r="M148" s="22"/>
      <c r="N148" s="22"/>
      <c r="O148" s="22"/>
      <c r="P148" s="69">
        <v>427</v>
      </c>
      <c r="Q148" s="68">
        <v>439</v>
      </c>
      <c r="R148" s="70" t="s">
        <v>155</v>
      </c>
      <c r="S148" s="15"/>
    </row>
    <row r="149" spans="1:19" s="5" customFormat="1" ht="22.5" customHeight="1" x14ac:dyDescent="0.3">
      <c r="A149" s="71" t="s">
        <v>131</v>
      </c>
      <c r="B149" s="22"/>
      <c r="C149" s="22"/>
      <c r="D149" s="22"/>
      <c r="E149" s="22"/>
      <c r="F149" s="22"/>
      <c r="G149" s="22"/>
      <c r="H149" s="22"/>
      <c r="I149" s="22"/>
      <c r="J149" s="22"/>
      <c r="K149" s="22"/>
      <c r="L149" s="22"/>
      <c r="M149" s="22"/>
      <c r="N149" s="22"/>
      <c r="O149" s="22"/>
      <c r="P149" s="69">
        <v>762</v>
      </c>
      <c r="Q149" s="68">
        <v>751</v>
      </c>
      <c r="R149" s="61">
        <v>98</v>
      </c>
    </row>
    <row r="150" spans="1:19" s="15" customFormat="1" ht="22.5" customHeight="1" x14ac:dyDescent="0.25">
      <c r="A150" s="71" t="s">
        <v>105</v>
      </c>
      <c r="B150" s="22"/>
      <c r="C150" s="22"/>
      <c r="D150" s="22"/>
      <c r="E150" s="22"/>
      <c r="F150" s="22"/>
      <c r="G150" s="22"/>
      <c r="H150" s="22"/>
      <c r="I150" s="22"/>
      <c r="J150" s="22"/>
      <c r="K150" s="22"/>
      <c r="L150" s="22"/>
      <c r="M150" s="22"/>
      <c r="N150" s="22"/>
      <c r="O150" s="22"/>
      <c r="P150" s="58" t="s">
        <v>155</v>
      </c>
      <c r="Q150" s="58" t="s">
        <v>155</v>
      </c>
      <c r="R150" s="64">
        <v>9</v>
      </c>
      <c r="S150" s="5"/>
    </row>
    <row r="151" spans="1:19" s="5" customFormat="1" ht="22.5" customHeight="1" x14ac:dyDescent="0.25">
      <c r="A151" s="20" t="s">
        <v>107</v>
      </c>
      <c r="B151" s="22"/>
      <c r="C151" s="22"/>
      <c r="D151" s="22"/>
      <c r="E151" s="22"/>
      <c r="F151" s="22"/>
      <c r="G151" s="22"/>
      <c r="H151" s="22"/>
      <c r="I151" s="22"/>
      <c r="J151" s="22"/>
      <c r="K151" s="22"/>
      <c r="L151" s="22"/>
      <c r="M151" s="22"/>
      <c r="N151" s="22"/>
      <c r="O151" s="22"/>
      <c r="P151" s="37">
        <v>2020</v>
      </c>
      <c r="Q151" s="37">
        <v>2021</v>
      </c>
      <c r="R151" s="37">
        <v>2022</v>
      </c>
    </row>
    <row r="152" spans="1:19" s="5" customFormat="1" ht="22.5" customHeight="1" x14ac:dyDescent="0.25">
      <c r="A152" s="32" t="s">
        <v>110</v>
      </c>
      <c r="B152" s="22"/>
      <c r="C152" s="22"/>
      <c r="D152" s="22"/>
      <c r="E152" s="22"/>
      <c r="F152" s="22"/>
      <c r="G152" s="22"/>
      <c r="H152" s="22"/>
      <c r="I152" s="22"/>
      <c r="J152" s="22"/>
      <c r="K152" s="22"/>
      <c r="L152" s="22"/>
      <c r="M152" s="22"/>
      <c r="N152" s="22"/>
      <c r="O152" s="22"/>
      <c r="P152" s="42">
        <v>229</v>
      </c>
      <c r="Q152" s="42">
        <v>149</v>
      </c>
      <c r="R152" s="42">
        <v>656</v>
      </c>
    </row>
    <row r="153" spans="1:19" s="5" customFormat="1" ht="22.5" customHeight="1" x14ac:dyDescent="0.25">
      <c r="A153" s="32" t="s">
        <v>108</v>
      </c>
      <c r="B153" s="22"/>
      <c r="C153" s="22"/>
      <c r="D153" s="22"/>
      <c r="E153" s="22"/>
      <c r="F153" s="22"/>
      <c r="G153" s="22"/>
      <c r="H153" s="22"/>
      <c r="I153" s="22"/>
      <c r="J153" s="22"/>
      <c r="K153" s="22"/>
      <c r="L153" s="22"/>
      <c r="M153" s="22"/>
      <c r="N153" s="22"/>
      <c r="O153" s="22"/>
      <c r="P153" s="42">
        <v>1131</v>
      </c>
      <c r="Q153" s="42">
        <v>1941</v>
      </c>
      <c r="R153" s="42">
        <v>3965</v>
      </c>
    </row>
    <row r="154" spans="1:19" s="5" customFormat="1" ht="22.5" customHeight="1" x14ac:dyDescent="0.25">
      <c r="A154" s="32" t="s">
        <v>109</v>
      </c>
      <c r="B154" s="22"/>
      <c r="C154" s="22"/>
      <c r="D154" s="22"/>
      <c r="E154" s="22"/>
      <c r="F154" s="22"/>
      <c r="G154" s="22"/>
      <c r="H154" s="22"/>
      <c r="I154" s="22"/>
      <c r="J154" s="22"/>
      <c r="K154" s="22"/>
      <c r="L154" s="22"/>
      <c r="M154" s="22"/>
      <c r="N154" s="22"/>
      <c r="O154" s="22"/>
      <c r="P154" s="42" t="s">
        <v>150</v>
      </c>
      <c r="Q154" s="42" t="s">
        <v>150</v>
      </c>
      <c r="R154" s="42" t="s">
        <v>150</v>
      </c>
    </row>
    <row r="155" spans="1:19" s="5" customFormat="1" ht="22.5" customHeight="1" x14ac:dyDescent="0.25">
      <c r="A155" s="35" t="s">
        <v>75</v>
      </c>
      <c r="B155" s="22"/>
      <c r="C155" s="22"/>
      <c r="D155" s="22"/>
      <c r="E155" s="22"/>
      <c r="F155" s="22"/>
      <c r="G155" s="22"/>
      <c r="H155" s="22"/>
      <c r="I155" s="22"/>
      <c r="J155" s="22"/>
      <c r="K155" s="22"/>
      <c r="L155" s="22"/>
      <c r="M155" s="22"/>
      <c r="N155" s="22"/>
      <c r="O155" s="22"/>
      <c r="P155" s="37">
        <v>2020</v>
      </c>
      <c r="Q155" s="37">
        <v>2021</v>
      </c>
      <c r="R155" s="37">
        <v>2022</v>
      </c>
    </row>
    <row r="156" spans="1:19" s="5" customFormat="1" ht="22.5" customHeight="1" x14ac:dyDescent="0.25">
      <c r="A156" s="32" t="s">
        <v>56</v>
      </c>
      <c r="B156" s="22"/>
      <c r="C156" s="22"/>
      <c r="D156" s="22"/>
      <c r="E156" s="22"/>
      <c r="F156" s="22"/>
      <c r="G156" s="22"/>
      <c r="H156" s="22"/>
      <c r="I156" s="22"/>
      <c r="J156" s="22"/>
      <c r="K156" s="22"/>
      <c r="L156" s="22"/>
      <c r="M156" s="22"/>
      <c r="N156" s="22"/>
      <c r="O156" s="22"/>
      <c r="P156" s="58">
        <v>190</v>
      </c>
      <c r="Q156" s="58">
        <v>0</v>
      </c>
      <c r="R156" s="64" t="s">
        <v>150</v>
      </c>
      <c r="S156" s="15"/>
    </row>
    <row r="157" spans="1:19" s="5" customFormat="1" ht="22.5" customHeight="1" x14ac:dyDescent="0.25">
      <c r="A157" s="71"/>
      <c r="B157" s="22"/>
      <c r="C157" s="22"/>
      <c r="D157" s="22"/>
      <c r="E157" s="22"/>
      <c r="F157" s="22"/>
      <c r="G157" s="22"/>
      <c r="H157" s="22"/>
      <c r="I157" s="22"/>
      <c r="J157" s="22"/>
      <c r="K157" s="22"/>
      <c r="L157" s="22"/>
      <c r="M157" s="22"/>
      <c r="N157" s="22"/>
      <c r="O157" s="22"/>
      <c r="P157" s="42"/>
      <c r="Q157" s="42"/>
      <c r="R157" s="42"/>
      <c r="S157" s="6"/>
    </row>
    <row r="158" spans="1:19" s="15" customFormat="1" ht="22.5" customHeight="1" x14ac:dyDescent="0.25">
      <c r="A158" s="20" t="s">
        <v>111</v>
      </c>
      <c r="B158" s="22"/>
      <c r="C158" s="22"/>
      <c r="D158" s="22"/>
      <c r="E158" s="22"/>
      <c r="F158" s="22"/>
      <c r="G158" s="22"/>
      <c r="H158" s="22"/>
      <c r="I158" s="22"/>
      <c r="J158" s="22"/>
      <c r="K158" s="22"/>
      <c r="L158" s="22"/>
      <c r="M158" s="22"/>
      <c r="N158" s="22"/>
      <c r="O158" s="22"/>
      <c r="P158" s="37">
        <v>2020</v>
      </c>
      <c r="Q158" s="37">
        <v>2021</v>
      </c>
      <c r="R158" s="37">
        <v>2022</v>
      </c>
      <c r="S158" s="6"/>
    </row>
    <row r="159" spans="1:19" s="6" customFormat="1" ht="22.5" customHeight="1" x14ac:dyDescent="0.25">
      <c r="A159" s="32" t="s">
        <v>112</v>
      </c>
      <c r="B159" s="21" t="s">
        <v>14</v>
      </c>
      <c r="C159" s="22">
        <v>46.8</v>
      </c>
      <c r="D159" s="22">
        <v>262.3</v>
      </c>
      <c r="E159" s="22">
        <v>46</v>
      </c>
      <c r="F159" s="23">
        <v>788.4</v>
      </c>
      <c r="G159" s="22"/>
      <c r="H159" s="23">
        <v>553.29999999999995</v>
      </c>
      <c r="I159" s="23">
        <v>51.6</v>
      </c>
      <c r="J159" s="23">
        <v>1368.5</v>
      </c>
      <c r="K159" s="22"/>
      <c r="L159" s="22"/>
      <c r="M159" s="22"/>
      <c r="N159" s="23"/>
      <c r="O159" s="22"/>
      <c r="P159" s="72">
        <v>1</v>
      </c>
      <c r="Q159" s="72">
        <v>1</v>
      </c>
      <c r="R159" s="72">
        <v>1</v>
      </c>
      <c r="S159" s="15"/>
    </row>
    <row r="160" spans="1:19" s="6" customFormat="1" ht="22.5" customHeight="1" x14ac:dyDescent="0.25">
      <c r="A160" s="71" t="s">
        <v>113</v>
      </c>
      <c r="B160" s="22"/>
      <c r="C160" s="22"/>
      <c r="D160" s="22"/>
      <c r="E160" s="22"/>
      <c r="F160" s="22"/>
      <c r="G160" s="22"/>
      <c r="H160" s="22"/>
      <c r="I160" s="22"/>
      <c r="J160" s="22"/>
      <c r="K160" s="22"/>
      <c r="L160" s="22"/>
      <c r="M160" s="22"/>
      <c r="N160" s="22"/>
      <c r="O160" s="22"/>
      <c r="P160" s="73" t="s">
        <v>150</v>
      </c>
      <c r="Q160" s="73" t="s">
        <v>150</v>
      </c>
      <c r="R160" s="73" t="s">
        <v>155</v>
      </c>
      <c r="S160" s="15"/>
    </row>
    <row r="161" spans="1:19" s="15" customFormat="1" ht="22.5" customHeight="1" x14ac:dyDescent="0.25">
      <c r="A161" s="71"/>
      <c r="B161" s="22"/>
      <c r="C161" s="22"/>
      <c r="D161" s="22"/>
      <c r="E161" s="22"/>
      <c r="F161" s="22"/>
      <c r="G161" s="22"/>
      <c r="H161" s="22"/>
      <c r="I161" s="22"/>
      <c r="J161" s="22"/>
      <c r="K161" s="22"/>
      <c r="L161" s="22"/>
      <c r="M161" s="22"/>
      <c r="N161" s="22"/>
      <c r="O161" s="22"/>
      <c r="P161" s="42"/>
      <c r="Q161" s="42"/>
      <c r="R161" s="42"/>
      <c r="S161" s="5"/>
    </row>
    <row r="162" spans="1:19" s="15" customFormat="1" ht="22.5" customHeight="1" x14ac:dyDescent="0.25">
      <c r="A162" s="20" t="s">
        <v>76</v>
      </c>
      <c r="B162" s="22"/>
      <c r="C162" s="22"/>
      <c r="D162" s="22"/>
      <c r="E162" s="22"/>
      <c r="F162" s="22"/>
      <c r="G162" s="22"/>
      <c r="H162" s="22"/>
      <c r="I162" s="22"/>
      <c r="J162" s="22"/>
      <c r="K162" s="22"/>
      <c r="L162" s="22"/>
      <c r="M162" s="22"/>
      <c r="N162" s="22"/>
      <c r="O162" s="22"/>
      <c r="P162" s="37">
        <v>2020</v>
      </c>
      <c r="Q162" s="37">
        <v>2021</v>
      </c>
      <c r="R162" s="37">
        <v>2022</v>
      </c>
      <c r="S162" s="5"/>
    </row>
    <row r="163" spans="1:19" s="5" customFormat="1" ht="22.5" customHeight="1" x14ac:dyDescent="0.25">
      <c r="A163" s="32" t="s">
        <v>114</v>
      </c>
      <c r="B163" s="22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42"/>
      <c r="Q163" s="42"/>
      <c r="R163" s="42"/>
    </row>
    <row r="164" spans="1:19" s="5" customFormat="1" ht="22.5" customHeight="1" x14ac:dyDescent="0.25">
      <c r="A164" s="32" t="s">
        <v>139</v>
      </c>
      <c r="B164" s="22"/>
      <c r="C164" s="22"/>
      <c r="D164" s="22"/>
      <c r="E164" s="22"/>
      <c r="F164" s="22"/>
      <c r="G164" s="22"/>
      <c r="H164" s="22"/>
      <c r="I164" s="22"/>
      <c r="J164" s="22"/>
      <c r="K164" s="22"/>
      <c r="L164" s="22"/>
      <c r="M164" s="22"/>
      <c r="N164" s="22"/>
      <c r="O164" s="22"/>
      <c r="P164" s="42">
        <v>85</v>
      </c>
      <c r="Q164" s="42">
        <v>85</v>
      </c>
      <c r="R164" s="42">
        <v>134</v>
      </c>
    </row>
    <row r="165" spans="1:19" s="5" customFormat="1" ht="22.5" customHeight="1" x14ac:dyDescent="0.3">
      <c r="A165" s="32" t="s">
        <v>140</v>
      </c>
      <c r="B165" s="22"/>
      <c r="C165" s="22"/>
      <c r="D165" s="22"/>
      <c r="E165" s="22"/>
      <c r="F165" s="22"/>
      <c r="G165" s="22"/>
      <c r="H165" s="22"/>
      <c r="I165" s="22"/>
      <c r="J165" s="22"/>
      <c r="K165" s="22"/>
      <c r="L165" s="22"/>
      <c r="M165" s="22"/>
      <c r="N165" s="22"/>
      <c r="O165" s="22"/>
      <c r="P165" s="74">
        <v>432</v>
      </c>
      <c r="Q165" s="74">
        <v>432</v>
      </c>
      <c r="R165" s="75">
        <v>355</v>
      </c>
    </row>
    <row r="166" spans="1:19" s="5" customFormat="1" ht="22.5" customHeight="1" x14ac:dyDescent="0.25">
      <c r="A166" s="76" t="s">
        <v>117</v>
      </c>
      <c r="B166" s="22"/>
      <c r="C166" s="22"/>
      <c r="D166" s="22"/>
      <c r="E166" s="22"/>
      <c r="F166" s="22"/>
      <c r="G166" s="22"/>
      <c r="H166" s="22"/>
      <c r="I166" s="22"/>
      <c r="J166" s="22"/>
      <c r="K166" s="22"/>
      <c r="L166" s="22"/>
      <c r="M166" s="22"/>
      <c r="N166" s="22"/>
      <c r="O166" s="22"/>
      <c r="P166" s="37" t="s">
        <v>121</v>
      </c>
      <c r="Q166" s="37" t="s">
        <v>122</v>
      </c>
      <c r="R166" s="37" t="s">
        <v>153</v>
      </c>
    </row>
    <row r="167" spans="1:19" s="5" customFormat="1" ht="22.5" customHeight="1" x14ac:dyDescent="0.25">
      <c r="A167" s="39" t="s">
        <v>115</v>
      </c>
      <c r="B167" s="22"/>
      <c r="C167" s="22"/>
      <c r="D167" s="22"/>
      <c r="E167" s="22"/>
      <c r="F167" s="22"/>
      <c r="G167" s="22"/>
      <c r="H167" s="22"/>
      <c r="I167" s="22"/>
      <c r="J167" s="22"/>
      <c r="K167" s="22"/>
      <c r="L167" s="22"/>
      <c r="M167" s="22"/>
      <c r="N167" s="22"/>
      <c r="O167" s="22"/>
      <c r="P167" s="77"/>
      <c r="Q167" s="77"/>
      <c r="R167" s="77"/>
    </row>
    <row r="168" spans="1:19" s="5" customFormat="1" ht="22.5" customHeight="1" x14ac:dyDescent="0.3">
      <c r="A168" s="39" t="s">
        <v>57</v>
      </c>
      <c r="B168" s="22"/>
      <c r="C168" s="22"/>
      <c r="D168" s="22"/>
      <c r="E168" s="22"/>
      <c r="F168" s="22"/>
      <c r="G168" s="22"/>
      <c r="H168" s="22"/>
      <c r="I168" s="22"/>
      <c r="J168" s="22"/>
      <c r="K168" s="22"/>
      <c r="L168" s="22"/>
      <c r="M168" s="22"/>
      <c r="N168" s="22"/>
      <c r="O168" s="22"/>
      <c r="P168" s="78">
        <v>573.75099999999998</v>
      </c>
      <c r="Q168" s="78">
        <v>575.48</v>
      </c>
      <c r="R168" s="78">
        <v>569.10299999999995</v>
      </c>
    </row>
    <row r="169" spans="1:19" s="5" customFormat="1" ht="22.5" customHeight="1" x14ac:dyDescent="0.3">
      <c r="A169" s="39" t="s">
        <v>58</v>
      </c>
      <c r="B169" s="22"/>
      <c r="C169" s="22"/>
      <c r="D169" s="22"/>
      <c r="E169" s="22"/>
      <c r="F169" s="22"/>
      <c r="G169" s="22"/>
      <c r="H169" s="22"/>
      <c r="I169" s="22"/>
      <c r="J169" s="22"/>
      <c r="K169" s="22"/>
      <c r="L169" s="22"/>
      <c r="M169" s="22"/>
      <c r="N169" s="22"/>
      <c r="O169" s="22"/>
      <c r="P169" s="78">
        <v>303.91399999999999</v>
      </c>
      <c r="Q169" s="78">
        <v>622.70100000000002</v>
      </c>
      <c r="R169" s="78">
        <v>358.767</v>
      </c>
    </row>
    <row r="170" spans="1:19" s="5" customFormat="1" ht="22.5" customHeight="1" x14ac:dyDescent="0.25">
      <c r="A170" s="39" t="s">
        <v>116</v>
      </c>
      <c r="B170" s="22"/>
      <c r="C170" s="22"/>
      <c r="D170" s="22"/>
      <c r="E170" s="22"/>
      <c r="F170" s="22"/>
      <c r="G170" s="22"/>
      <c r="H170" s="22"/>
      <c r="I170" s="22"/>
      <c r="J170" s="22"/>
      <c r="K170" s="22"/>
      <c r="L170" s="22"/>
      <c r="M170" s="22"/>
      <c r="N170" s="22"/>
      <c r="O170" s="22"/>
      <c r="P170" s="79"/>
      <c r="Q170" s="79"/>
      <c r="R170" s="79"/>
    </row>
    <row r="171" spans="1:19" s="5" customFormat="1" ht="22.5" customHeight="1" x14ac:dyDescent="0.3">
      <c r="A171" s="39" t="s">
        <v>57</v>
      </c>
      <c r="B171" s="22"/>
      <c r="C171" s="22"/>
      <c r="D171" s="22"/>
      <c r="E171" s="22"/>
      <c r="F171" s="22"/>
      <c r="G171" s="22"/>
      <c r="H171" s="22"/>
      <c r="I171" s="22"/>
      <c r="J171" s="22"/>
      <c r="K171" s="22"/>
      <c r="L171" s="22"/>
      <c r="M171" s="22"/>
      <c r="N171" s="22"/>
      <c r="O171" s="22"/>
      <c r="P171" s="78">
        <v>566.64800000000002</v>
      </c>
      <c r="Q171" s="78">
        <v>574.05899999999997</v>
      </c>
      <c r="R171" s="78">
        <v>560.91499999999996</v>
      </c>
    </row>
    <row r="172" spans="1:19" s="5" customFormat="1" ht="22.5" customHeight="1" x14ac:dyDescent="0.3">
      <c r="A172" s="39" t="s">
        <v>58</v>
      </c>
      <c r="B172" s="22"/>
      <c r="C172" s="22"/>
      <c r="D172" s="22"/>
      <c r="E172" s="22"/>
      <c r="F172" s="22"/>
      <c r="G172" s="22"/>
      <c r="H172" s="22"/>
      <c r="I172" s="22"/>
      <c r="J172" s="22"/>
      <c r="K172" s="22"/>
      <c r="L172" s="22"/>
      <c r="M172" s="22"/>
      <c r="N172" s="22"/>
      <c r="O172" s="22"/>
      <c r="P172" s="78">
        <v>191.94499999999999</v>
      </c>
      <c r="Q172" s="78">
        <v>403.404</v>
      </c>
      <c r="R172" s="78">
        <v>238.983</v>
      </c>
    </row>
    <row r="173" spans="1:19" s="5" customFormat="1" ht="14" x14ac:dyDescent="0.25">
      <c r="A173" s="16"/>
      <c r="B173" s="7"/>
      <c r="C173" s="7"/>
      <c r="D173" s="7"/>
      <c r="E173" s="7"/>
      <c r="F173" s="7"/>
      <c r="G173" s="7"/>
      <c r="H173" s="7"/>
      <c r="I173" s="7"/>
      <c r="J173" s="7"/>
      <c r="K173" s="7"/>
      <c r="L173" s="7"/>
      <c r="M173" s="7"/>
      <c r="N173" s="7"/>
      <c r="O173" s="7"/>
      <c r="P173" s="7"/>
      <c r="Q173" s="7"/>
      <c r="R173" s="7"/>
    </row>
    <row r="174" spans="1:19" s="5" customFormat="1" ht="14" x14ac:dyDescent="0.25">
      <c r="A174" s="15"/>
      <c r="B174" s="15"/>
      <c r="C174" s="15"/>
      <c r="D174" s="15"/>
      <c r="E174" s="15"/>
      <c r="F174" s="15"/>
      <c r="G174" s="15"/>
      <c r="H174" s="15"/>
      <c r="I174" s="15"/>
      <c r="J174" s="15"/>
      <c r="K174" s="15"/>
      <c r="L174" s="15"/>
      <c r="M174" s="15"/>
      <c r="N174" s="15"/>
      <c r="O174" s="15"/>
      <c r="P174" s="7"/>
      <c r="Q174" s="7"/>
      <c r="R174" s="7"/>
    </row>
    <row r="175" spans="1:19" s="5" customFormat="1" ht="14" x14ac:dyDescent="0.25">
      <c r="A175" s="15"/>
      <c r="B175" s="15"/>
      <c r="C175" s="15"/>
      <c r="D175" s="15"/>
      <c r="E175" s="15"/>
      <c r="F175" s="15"/>
      <c r="G175" s="15"/>
      <c r="H175" s="15"/>
      <c r="I175" s="15"/>
      <c r="J175" s="15"/>
      <c r="K175" s="15"/>
      <c r="L175" s="15"/>
      <c r="M175" s="15"/>
      <c r="N175" s="15"/>
      <c r="O175" s="15"/>
      <c r="P175" s="15"/>
      <c r="Q175" s="15"/>
      <c r="R175" s="15"/>
    </row>
    <row r="176" spans="1:19" s="5" customFormat="1" ht="14" x14ac:dyDescent="0.25">
      <c r="A176" s="15"/>
      <c r="B176" s="15"/>
      <c r="C176" s="15"/>
      <c r="D176" s="15"/>
      <c r="E176" s="15"/>
      <c r="F176" s="15"/>
      <c r="G176" s="15"/>
      <c r="H176" s="15"/>
      <c r="I176" s="15"/>
      <c r="J176" s="15"/>
      <c r="K176" s="15"/>
      <c r="L176" s="15"/>
      <c r="M176" s="15"/>
      <c r="N176" s="15"/>
      <c r="O176" s="15"/>
      <c r="P176" s="15"/>
      <c r="Q176" s="15"/>
      <c r="R176" s="15"/>
    </row>
    <row r="177" spans="1:18" s="5" customFormat="1" ht="14" x14ac:dyDescent="0.25">
      <c r="A177" s="15"/>
      <c r="B177" s="15"/>
      <c r="C177" s="15"/>
      <c r="D177" s="15"/>
      <c r="E177" s="15"/>
      <c r="F177" s="15"/>
      <c r="G177" s="15"/>
      <c r="H177" s="15"/>
      <c r="I177" s="15"/>
      <c r="J177" s="15"/>
      <c r="K177" s="15"/>
      <c r="L177" s="15"/>
      <c r="M177" s="15"/>
      <c r="N177" s="15"/>
      <c r="O177" s="15"/>
      <c r="P177" s="15"/>
      <c r="Q177" s="15"/>
      <c r="R177" s="15"/>
    </row>
    <row r="178" spans="1:18" s="5" customFormat="1" ht="14" x14ac:dyDescent="0.25">
      <c r="A178" s="15"/>
      <c r="B178" s="15"/>
      <c r="C178" s="15"/>
      <c r="D178" s="15"/>
      <c r="E178" s="15"/>
      <c r="F178" s="15"/>
      <c r="G178" s="15"/>
      <c r="H178" s="15"/>
      <c r="I178" s="15"/>
      <c r="J178" s="15"/>
      <c r="K178" s="15"/>
      <c r="L178" s="15"/>
      <c r="M178" s="15"/>
      <c r="N178" s="15"/>
      <c r="O178" s="15"/>
      <c r="P178" s="15"/>
      <c r="Q178" s="15"/>
      <c r="R178" s="15"/>
    </row>
    <row r="179" spans="1:18" s="5" customFormat="1" ht="14" x14ac:dyDescent="0.25">
      <c r="A179" s="15"/>
      <c r="B179" s="15"/>
      <c r="C179" s="15"/>
      <c r="D179" s="15"/>
      <c r="E179" s="15"/>
      <c r="F179" s="15"/>
      <c r="G179" s="15"/>
      <c r="H179" s="15"/>
      <c r="I179" s="15"/>
      <c r="J179" s="15"/>
      <c r="K179" s="15"/>
      <c r="L179" s="15"/>
      <c r="M179" s="15"/>
      <c r="N179" s="15"/>
      <c r="O179" s="15"/>
      <c r="P179" s="15"/>
      <c r="Q179" s="15"/>
      <c r="R179" s="15"/>
    </row>
    <row r="180" spans="1:18" s="5" customFormat="1" ht="14" x14ac:dyDescent="0.25">
      <c r="A180" s="15"/>
      <c r="B180" s="15"/>
      <c r="C180" s="15"/>
      <c r="D180" s="15"/>
      <c r="E180" s="15"/>
      <c r="F180" s="15"/>
      <c r="G180" s="15"/>
      <c r="H180" s="15"/>
      <c r="I180" s="15"/>
      <c r="J180" s="15"/>
      <c r="K180" s="15"/>
      <c r="L180" s="15"/>
      <c r="M180" s="15"/>
      <c r="N180" s="15"/>
      <c r="O180" s="15"/>
      <c r="P180" s="15"/>
      <c r="Q180" s="15"/>
      <c r="R180" s="15"/>
    </row>
    <row r="181" spans="1:18" s="5" customFormat="1" ht="14" x14ac:dyDescent="0.25">
      <c r="A181" s="15"/>
      <c r="B181" s="15"/>
      <c r="C181" s="15"/>
      <c r="D181" s="15"/>
      <c r="E181" s="15"/>
      <c r="F181" s="15"/>
      <c r="G181" s="15"/>
      <c r="H181" s="15"/>
      <c r="I181" s="15"/>
      <c r="J181" s="15"/>
      <c r="K181" s="15"/>
      <c r="L181" s="15"/>
      <c r="M181" s="15"/>
      <c r="N181" s="15"/>
      <c r="O181" s="15"/>
      <c r="P181" s="15"/>
      <c r="Q181" s="15"/>
      <c r="R181" s="15"/>
    </row>
    <row r="182" spans="1:18" s="5" customFormat="1" ht="14" x14ac:dyDescent="0.25">
      <c r="A182" s="15"/>
      <c r="B182" s="15"/>
      <c r="C182" s="15"/>
      <c r="D182" s="15"/>
      <c r="E182" s="15"/>
      <c r="F182" s="15"/>
      <c r="G182" s="15"/>
      <c r="H182" s="15"/>
      <c r="I182" s="15"/>
      <c r="J182" s="15"/>
      <c r="K182" s="15"/>
      <c r="L182" s="15"/>
      <c r="M182" s="15"/>
      <c r="N182" s="15"/>
      <c r="O182" s="15"/>
      <c r="P182" s="15"/>
      <c r="Q182" s="15"/>
      <c r="R182" s="15"/>
    </row>
    <row r="183" spans="1:18" s="5" customFormat="1" ht="14" x14ac:dyDescent="0.25">
      <c r="A183" s="15"/>
      <c r="B183" s="15"/>
      <c r="C183" s="15"/>
      <c r="D183" s="15"/>
      <c r="E183" s="15"/>
      <c r="F183" s="15"/>
      <c r="G183" s="15"/>
      <c r="H183" s="15"/>
      <c r="I183" s="15"/>
      <c r="J183" s="15"/>
      <c r="K183" s="15"/>
      <c r="L183" s="15"/>
      <c r="M183" s="15"/>
      <c r="N183" s="15"/>
      <c r="O183" s="15"/>
      <c r="P183" s="15"/>
      <c r="Q183" s="15"/>
      <c r="R183" s="15"/>
    </row>
    <row r="184" spans="1:18" s="5" customFormat="1" ht="14" x14ac:dyDescent="0.25">
      <c r="A184" s="15"/>
      <c r="B184" s="15"/>
      <c r="C184" s="15"/>
      <c r="D184" s="15"/>
      <c r="E184" s="15"/>
      <c r="F184" s="15"/>
      <c r="G184" s="15"/>
      <c r="H184" s="15"/>
      <c r="I184" s="15"/>
      <c r="J184" s="15"/>
      <c r="K184" s="15"/>
      <c r="L184" s="15"/>
      <c r="M184" s="15"/>
      <c r="N184" s="15"/>
      <c r="O184" s="15"/>
      <c r="P184" s="15"/>
      <c r="Q184" s="15"/>
      <c r="R184" s="15"/>
    </row>
    <row r="185" spans="1:18" s="5" customFormat="1" ht="14" x14ac:dyDescent="0.25">
      <c r="A185" s="15"/>
      <c r="B185" s="15"/>
      <c r="C185" s="15"/>
      <c r="D185" s="15"/>
      <c r="E185" s="15"/>
      <c r="F185" s="15"/>
      <c r="G185" s="15"/>
      <c r="H185" s="15"/>
      <c r="I185" s="15"/>
      <c r="J185" s="15"/>
      <c r="K185" s="15"/>
      <c r="L185" s="15"/>
      <c r="M185" s="15"/>
      <c r="N185" s="15"/>
      <c r="O185" s="15"/>
      <c r="P185" s="15"/>
      <c r="Q185" s="15"/>
      <c r="R185" s="15"/>
    </row>
    <row r="186" spans="1:18" s="5" customFormat="1" ht="14" x14ac:dyDescent="0.25">
      <c r="A186" s="15"/>
      <c r="B186" s="15"/>
      <c r="C186" s="15"/>
      <c r="D186" s="15"/>
      <c r="E186" s="15"/>
      <c r="F186" s="15"/>
      <c r="G186" s="15"/>
      <c r="H186" s="15"/>
      <c r="I186" s="15"/>
      <c r="J186" s="15"/>
      <c r="K186" s="15"/>
      <c r="L186" s="15"/>
      <c r="M186" s="15"/>
      <c r="N186" s="15"/>
      <c r="O186" s="15"/>
      <c r="P186" s="15"/>
      <c r="Q186" s="15"/>
      <c r="R186" s="15"/>
    </row>
    <row r="187" spans="1:18" s="5" customFormat="1" ht="14" x14ac:dyDescent="0.25">
      <c r="A187" s="15"/>
      <c r="B187" s="15"/>
      <c r="C187" s="15"/>
      <c r="D187" s="15"/>
      <c r="E187" s="15"/>
      <c r="F187" s="15"/>
      <c r="G187" s="15"/>
      <c r="H187" s="15"/>
      <c r="I187" s="15"/>
      <c r="J187" s="15"/>
      <c r="K187" s="15"/>
      <c r="L187" s="15"/>
      <c r="M187" s="15"/>
      <c r="N187" s="15"/>
      <c r="O187" s="15"/>
      <c r="P187" s="15"/>
      <c r="Q187" s="15"/>
      <c r="R187" s="15"/>
    </row>
    <row r="188" spans="1:18" s="5" customFormat="1" ht="14" x14ac:dyDescent="0.25">
      <c r="A188" s="15"/>
      <c r="B188" s="15"/>
      <c r="C188" s="15"/>
      <c r="D188" s="15"/>
      <c r="E188" s="15"/>
      <c r="F188" s="15"/>
      <c r="G188" s="15"/>
      <c r="H188" s="15"/>
      <c r="I188" s="15"/>
      <c r="J188" s="15"/>
      <c r="K188" s="15"/>
      <c r="L188" s="15"/>
      <c r="M188" s="15"/>
      <c r="N188" s="15"/>
      <c r="O188" s="15"/>
      <c r="P188" s="15"/>
      <c r="Q188" s="15"/>
      <c r="R188" s="15"/>
    </row>
    <row r="189" spans="1:18" s="5" customFormat="1" ht="14" x14ac:dyDescent="0.25">
      <c r="A189" s="15"/>
      <c r="B189" s="15"/>
      <c r="C189" s="15"/>
      <c r="D189" s="15"/>
      <c r="E189" s="15"/>
      <c r="F189" s="15"/>
      <c r="G189" s="15"/>
      <c r="H189" s="15"/>
      <c r="I189" s="15"/>
      <c r="J189" s="15"/>
      <c r="K189" s="15"/>
      <c r="L189" s="15"/>
      <c r="M189" s="15"/>
      <c r="N189" s="15"/>
      <c r="O189" s="15"/>
      <c r="P189" s="15"/>
      <c r="Q189" s="15"/>
      <c r="R189" s="15"/>
    </row>
    <row r="190" spans="1:18" s="5" customFormat="1" ht="14" x14ac:dyDescent="0.25">
      <c r="A190" s="15"/>
      <c r="B190" s="15"/>
      <c r="C190" s="15"/>
      <c r="D190" s="15"/>
      <c r="E190" s="15"/>
      <c r="F190" s="15"/>
      <c r="G190" s="15"/>
      <c r="H190" s="15"/>
      <c r="I190" s="15"/>
      <c r="J190" s="15"/>
      <c r="K190" s="15"/>
      <c r="L190" s="15"/>
      <c r="M190" s="15"/>
      <c r="N190" s="15"/>
      <c r="O190" s="15"/>
      <c r="P190" s="15"/>
      <c r="Q190" s="15"/>
      <c r="R190" s="15"/>
    </row>
    <row r="191" spans="1:18" s="5" customFormat="1" ht="14" x14ac:dyDescent="0.25">
      <c r="A191" s="15"/>
      <c r="B191" s="15"/>
      <c r="C191" s="15"/>
      <c r="D191" s="15"/>
      <c r="E191" s="15"/>
      <c r="F191" s="15"/>
      <c r="G191" s="15"/>
      <c r="H191" s="15"/>
      <c r="I191" s="15"/>
      <c r="J191" s="15"/>
      <c r="K191" s="15"/>
      <c r="L191" s="15"/>
      <c r="M191" s="15"/>
      <c r="N191" s="15"/>
      <c r="O191" s="15"/>
      <c r="P191" s="15"/>
      <c r="Q191" s="15"/>
      <c r="R191" s="15"/>
    </row>
    <row r="192" spans="1:18" s="5" customFormat="1" ht="14" x14ac:dyDescent="0.25">
      <c r="A192" s="15"/>
      <c r="B192" s="15"/>
      <c r="C192" s="15"/>
      <c r="D192" s="15"/>
      <c r="E192" s="15"/>
      <c r="F192" s="15"/>
      <c r="G192" s="15"/>
      <c r="H192" s="15"/>
      <c r="I192" s="15"/>
      <c r="J192" s="15"/>
      <c r="K192" s="15"/>
      <c r="L192" s="15"/>
      <c r="M192" s="15"/>
      <c r="N192" s="15"/>
      <c r="O192" s="15"/>
      <c r="P192" s="15"/>
      <c r="Q192" s="15"/>
      <c r="R192" s="15"/>
    </row>
    <row r="193" spans="1:18" s="5" customFormat="1" ht="14" x14ac:dyDescent="0.25">
      <c r="A193" s="15"/>
      <c r="B193" s="15"/>
      <c r="C193" s="15"/>
      <c r="D193" s="15"/>
      <c r="E193" s="15"/>
      <c r="F193" s="15"/>
      <c r="G193" s="15"/>
      <c r="H193" s="15"/>
      <c r="I193" s="15"/>
      <c r="J193" s="15"/>
      <c r="K193" s="15"/>
      <c r="L193" s="15"/>
      <c r="M193" s="15"/>
      <c r="N193" s="15"/>
      <c r="O193" s="15"/>
      <c r="P193" s="15"/>
      <c r="Q193" s="15"/>
      <c r="R193" s="15"/>
    </row>
    <row r="194" spans="1:18" s="5" customFormat="1" ht="14" x14ac:dyDescent="0.25">
      <c r="A194" s="15"/>
      <c r="B194" s="85" t="s">
        <v>13</v>
      </c>
      <c r="C194" s="7"/>
      <c r="D194" s="7"/>
      <c r="E194" s="7"/>
      <c r="F194" s="7"/>
      <c r="G194" s="7"/>
      <c r="H194" s="7"/>
      <c r="I194" s="7"/>
      <c r="J194" s="7"/>
      <c r="K194" s="7"/>
      <c r="L194" s="7"/>
      <c r="M194" s="7"/>
      <c r="N194" s="7"/>
      <c r="O194" s="7"/>
      <c r="P194" s="15"/>
      <c r="Q194" s="15"/>
      <c r="R194" s="15"/>
    </row>
    <row r="195" spans="1:18" s="5" customFormat="1" ht="14" x14ac:dyDescent="0.25">
      <c r="A195" s="15"/>
      <c r="B195" s="85"/>
      <c r="C195" s="7"/>
      <c r="D195" s="7"/>
      <c r="E195" s="7"/>
      <c r="F195" s="7"/>
      <c r="G195" s="7"/>
      <c r="H195" s="7"/>
      <c r="I195" s="7"/>
      <c r="J195" s="7"/>
      <c r="K195" s="7"/>
      <c r="L195" s="7"/>
      <c r="M195" s="7"/>
      <c r="N195" s="7"/>
      <c r="O195" s="7"/>
      <c r="P195" s="7"/>
      <c r="Q195" s="7"/>
      <c r="R195" s="7"/>
    </row>
    <row r="196" spans="1:18" s="5" customFormat="1" ht="14" x14ac:dyDescent="0.25">
      <c r="A196" s="15"/>
      <c r="B196" s="85"/>
      <c r="C196" s="7"/>
      <c r="D196" s="7"/>
      <c r="E196" s="7"/>
      <c r="F196" s="7"/>
      <c r="G196" s="7"/>
      <c r="H196" s="7"/>
      <c r="I196" s="7"/>
      <c r="J196" s="7"/>
      <c r="K196" s="7"/>
      <c r="L196" s="7"/>
      <c r="M196" s="7"/>
      <c r="N196" s="7"/>
      <c r="O196" s="7"/>
      <c r="P196" s="7"/>
      <c r="Q196" s="7"/>
      <c r="R196" s="7"/>
    </row>
    <row r="197" spans="1:18" s="5" customFormat="1" ht="14" x14ac:dyDescent="0.25">
      <c r="A197" s="15"/>
      <c r="B197" s="85"/>
      <c r="C197" s="7"/>
      <c r="D197" s="7"/>
      <c r="E197" s="7"/>
      <c r="F197" s="7"/>
      <c r="G197" s="7"/>
      <c r="H197" s="7"/>
      <c r="I197" s="7"/>
      <c r="J197" s="7"/>
      <c r="K197" s="7"/>
      <c r="L197" s="7"/>
      <c r="M197" s="7"/>
      <c r="N197" s="7"/>
      <c r="O197" s="7"/>
      <c r="P197" s="7"/>
      <c r="Q197" s="7"/>
      <c r="R197" s="7"/>
    </row>
    <row r="198" spans="1:18" ht="14" x14ac:dyDescent="0.25">
      <c r="A198" s="4"/>
      <c r="B198" s="85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</row>
    <row r="199" spans="1:18" x14ac:dyDescent="0.25">
      <c r="P199" s="2"/>
      <c r="Q199" s="2"/>
      <c r="R199" s="2"/>
    </row>
  </sheetData>
  <mergeCells count="27">
    <mergeCell ref="B194:B198"/>
    <mergeCell ref="P8:R8"/>
    <mergeCell ref="P22:R22"/>
    <mergeCell ref="P23:R23"/>
    <mergeCell ref="P24:R24"/>
    <mergeCell ref="Q81:Q82"/>
    <mergeCell ref="R81:R82"/>
    <mergeCell ref="P55:P56"/>
    <mergeCell ref="Q55:Q56"/>
    <mergeCell ref="P81:P82"/>
    <mergeCell ref="P19:R19"/>
    <mergeCell ref="P20:R20"/>
    <mergeCell ref="P21:R21"/>
    <mergeCell ref="A1:R1"/>
    <mergeCell ref="A2:R2"/>
    <mergeCell ref="P3:R3"/>
    <mergeCell ref="P4:R4"/>
    <mergeCell ref="P5:R5"/>
    <mergeCell ref="P6:R6"/>
    <mergeCell ref="R55:R56"/>
    <mergeCell ref="P7:R7"/>
    <mergeCell ref="P13:R13"/>
    <mergeCell ref="P25:R25"/>
    <mergeCell ref="P12:R12"/>
    <mergeCell ref="P9:R9"/>
    <mergeCell ref="P10:R10"/>
    <mergeCell ref="P11:R11"/>
  </mergeCells>
  <pageMargins left="0.7" right="0.7" top="0.75" bottom="0.75" header="0.3" footer="0.3"/>
  <pageSetup paperSize="9" scale="2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DAG</vt:lpstr>
    </vt:vector>
  </TitlesOfParts>
  <Company>nsb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cjamtsho</dc:creator>
  <cp:lastModifiedBy>Kinga Lhamo</cp:lastModifiedBy>
  <cp:lastPrinted>2023-10-27T04:57:25Z</cp:lastPrinted>
  <dcterms:created xsi:type="dcterms:W3CDTF">2009-04-20T03:31:42Z</dcterms:created>
  <dcterms:modified xsi:type="dcterms:W3CDTF">2023-11-29T08:40:21Z</dcterms:modified>
</cp:coreProperties>
</file>